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1\健保組合\健保共有\F01 02  適用・経理業務\任意継続被保険者\"/>
    </mc:Choice>
  </mc:AlternateContent>
  <xr:revisionPtr revIDLastSave="0" documentId="13_ncr:1_{A95E5C8D-8A3F-4E51-B814-7A544CAAE1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任継者保険料額 計算" sheetId="1" r:id="rId1"/>
    <sheet name="標準報酬・保険料" sheetId="2" r:id="rId2"/>
    <sheet name="6ヶ月前納一覧" sheetId="3" r:id="rId3"/>
  </sheets>
  <definedNames>
    <definedName name="_xlnm.Print_Area" localSheetId="1">標準報酬・保険料!$A$1:$L$64</definedName>
    <definedName name="_xlnm.Print_Titles" localSheetId="2">'6ヶ月前納一覧'!$1:$4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J60" i="2" l="1"/>
  <c r="G60" i="2"/>
  <c r="J59" i="2"/>
  <c r="G59" i="2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K6" i="2"/>
  <c r="L60" i="2" s="1"/>
  <c r="K60" i="2" s="1"/>
  <c r="H6" i="2"/>
  <c r="I60" i="2" s="1"/>
  <c r="H60" i="2" s="1"/>
  <c r="I11" i="2" l="1"/>
  <c r="H11" i="2" s="1"/>
  <c r="I13" i="2"/>
  <c r="H13" i="2" s="1"/>
  <c r="I15" i="2"/>
  <c r="H15" i="2" s="1"/>
  <c r="I17" i="2"/>
  <c r="H17" i="2" s="1"/>
  <c r="I19" i="2"/>
  <c r="H19" i="2" s="1"/>
  <c r="I21" i="2"/>
  <c r="H21" i="2" s="1"/>
  <c r="I23" i="2"/>
  <c r="H23" i="2" s="1"/>
  <c r="I25" i="2"/>
  <c r="H25" i="2" s="1"/>
  <c r="I27" i="2"/>
  <c r="H27" i="2" s="1"/>
  <c r="I29" i="2"/>
  <c r="H29" i="2" s="1"/>
  <c r="I31" i="2"/>
  <c r="H31" i="2" s="1"/>
  <c r="I33" i="2"/>
  <c r="H33" i="2" s="1"/>
  <c r="I35" i="2"/>
  <c r="H35" i="2" s="1"/>
  <c r="I37" i="2"/>
  <c r="H37" i="2" s="1"/>
  <c r="I39" i="2"/>
  <c r="H39" i="2" s="1"/>
  <c r="I41" i="2"/>
  <c r="H41" i="2" s="1"/>
  <c r="I43" i="2"/>
  <c r="H43" i="2" s="1"/>
  <c r="I45" i="2"/>
  <c r="H45" i="2" s="1"/>
  <c r="I47" i="2"/>
  <c r="H47" i="2" s="1"/>
  <c r="I49" i="2"/>
  <c r="H49" i="2" s="1"/>
  <c r="I51" i="2"/>
  <c r="H51" i="2" s="1"/>
  <c r="I53" i="2"/>
  <c r="H53" i="2" s="1"/>
  <c r="I55" i="2"/>
  <c r="H55" i="2" s="1"/>
  <c r="I57" i="2"/>
  <c r="H57" i="2" s="1"/>
  <c r="I59" i="2"/>
  <c r="H59" i="2" s="1"/>
  <c r="L11" i="2"/>
  <c r="K11" i="2" s="1"/>
  <c r="L13" i="2"/>
  <c r="K13" i="2" s="1"/>
  <c r="L15" i="2"/>
  <c r="K15" i="2" s="1"/>
  <c r="L17" i="2"/>
  <c r="K17" i="2" s="1"/>
  <c r="L19" i="2"/>
  <c r="K19" i="2" s="1"/>
  <c r="L21" i="2"/>
  <c r="K21" i="2" s="1"/>
  <c r="L23" i="2"/>
  <c r="K23" i="2" s="1"/>
  <c r="L25" i="2"/>
  <c r="K25" i="2" s="1"/>
  <c r="L27" i="2"/>
  <c r="K27" i="2" s="1"/>
  <c r="L29" i="2"/>
  <c r="K29" i="2" s="1"/>
  <c r="L31" i="2"/>
  <c r="K31" i="2" s="1"/>
  <c r="L33" i="2"/>
  <c r="K33" i="2" s="1"/>
  <c r="L35" i="2"/>
  <c r="K35" i="2" s="1"/>
  <c r="L37" i="2"/>
  <c r="K37" i="2" s="1"/>
  <c r="L39" i="2"/>
  <c r="K39" i="2" s="1"/>
  <c r="L41" i="2"/>
  <c r="K41" i="2" s="1"/>
  <c r="L43" i="2"/>
  <c r="K43" i="2" s="1"/>
  <c r="L45" i="2"/>
  <c r="K45" i="2" s="1"/>
  <c r="L47" i="2"/>
  <c r="K47" i="2" s="1"/>
  <c r="L49" i="2"/>
  <c r="K49" i="2" s="1"/>
  <c r="L51" i="2"/>
  <c r="K51" i="2" s="1"/>
  <c r="L53" i="2"/>
  <c r="K53" i="2" s="1"/>
  <c r="L55" i="2"/>
  <c r="K55" i="2" s="1"/>
  <c r="L57" i="2"/>
  <c r="K57" i="2" s="1"/>
  <c r="L59" i="2"/>
  <c r="K59" i="2" s="1"/>
  <c r="I12" i="2"/>
  <c r="H12" i="2" s="1"/>
  <c r="I14" i="2"/>
  <c r="H14" i="2" s="1"/>
  <c r="I16" i="2"/>
  <c r="H16" i="2" s="1"/>
  <c r="I18" i="2"/>
  <c r="H18" i="2" s="1"/>
  <c r="I20" i="2"/>
  <c r="H20" i="2" s="1"/>
  <c r="I22" i="2"/>
  <c r="H22" i="2" s="1"/>
  <c r="I24" i="2"/>
  <c r="H24" i="2" s="1"/>
  <c r="I26" i="2"/>
  <c r="H26" i="2" s="1"/>
  <c r="I28" i="2"/>
  <c r="H28" i="2" s="1"/>
  <c r="I30" i="2"/>
  <c r="H30" i="2" s="1"/>
  <c r="I32" i="2"/>
  <c r="H32" i="2" s="1"/>
  <c r="I34" i="2"/>
  <c r="H34" i="2" s="1"/>
  <c r="I36" i="2"/>
  <c r="H36" i="2" s="1"/>
  <c r="I38" i="2"/>
  <c r="H38" i="2" s="1"/>
  <c r="I40" i="2"/>
  <c r="H40" i="2" s="1"/>
  <c r="I42" i="2"/>
  <c r="H42" i="2" s="1"/>
  <c r="I44" i="2"/>
  <c r="H44" i="2" s="1"/>
  <c r="I46" i="2"/>
  <c r="H46" i="2" s="1"/>
  <c r="I48" i="2"/>
  <c r="H48" i="2" s="1"/>
  <c r="I50" i="2"/>
  <c r="H50" i="2" s="1"/>
  <c r="I52" i="2"/>
  <c r="H52" i="2" s="1"/>
  <c r="I54" i="2"/>
  <c r="H54" i="2" s="1"/>
  <c r="I56" i="2"/>
  <c r="H56" i="2" s="1"/>
  <c r="I58" i="2"/>
  <c r="H58" i="2" s="1"/>
  <c r="L12" i="2"/>
  <c r="K12" i="2" s="1"/>
  <c r="L14" i="2"/>
  <c r="K14" i="2" s="1"/>
  <c r="L16" i="2"/>
  <c r="K16" i="2" s="1"/>
  <c r="L18" i="2"/>
  <c r="K18" i="2" s="1"/>
  <c r="L20" i="2"/>
  <c r="K20" i="2" s="1"/>
  <c r="L22" i="2"/>
  <c r="K22" i="2" s="1"/>
  <c r="L24" i="2"/>
  <c r="K24" i="2" s="1"/>
  <c r="L26" i="2"/>
  <c r="K26" i="2" s="1"/>
  <c r="L28" i="2"/>
  <c r="K28" i="2" s="1"/>
  <c r="L30" i="2"/>
  <c r="K30" i="2" s="1"/>
  <c r="L32" i="2"/>
  <c r="K32" i="2" s="1"/>
  <c r="L34" i="2"/>
  <c r="K34" i="2" s="1"/>
  <c r="L36" i="2"/>
  <c r="K36" i="2" s="1"/>
  <c r="L38" i="2"/>
  <c r="K38" i="2" s="1"/>
  <c r="L40" i="2"/>
  <c r="K40" i="2" s="1"/>
  <c r="L42" i="2"/>
  <c r="K42" i="2" s="1"/>
  <c r="L44" i="2"/>
  <c r="K44" i="2" s="1"/>
  <c r="L46" i="2"/>
  <c r="K46" i="2" s="1"/>
  <c r="L48" i="2"/>
  <c r="K48" i="2" s="1"/>
  <c r="L50" i="2"/>
  <c r="K50" i="2" s="1"/>
  <c r="L52" i="2"/>
  <c r="K52" i="2" s="1"/>
  <c r="L54" i="2"/>
  <c r="K54" i="2" s="1"/>
  <c r="L56" i="2"/>
  <c r="K56" i="2" s="1"/>
  <c r="L58" i="2"/>
  <c r="K58" i="2" s="1"/>
  <c r="F12" i="1"/>
  <c r="C8" i="1" l="1"/>
  <c r="E8" i="1" s="1"/>
  <c r="C5" i="1"/>
  <c r="F9" i="1"/>
  <c r="C12" i="1"/>
  <c r="E12" i="1" s="1"/>
  <c r="G12" i="1" s="1"/>
  <c r="F8" i="1"/>
  <c r="C9" i="1"/>
  <c r="E9" i="1" s="1"/>
  <c r="G9" i="1" l="1"/>
  <c r="G8" i="1"/>
  <c r="C10" i="1"/>
  <c r="F10" i="1"/>
  <c r="F13" i="1" s="1"/>
  <c r="C13" i="1" l="1"/>
  <c r="E13" i="1" s="1"/>
  <c r="G13" i="1" s="1"/>
  <c r="E10" i="1"/>
  <c r="G10" i="1" s="1"/>
</calcChain>
</file>

<file path=xl/sharedStrings.xml><?xml version="1.0" encoding="utf-8"?>
<sst xmlns="http://schemas.openxmlformats.org/spreadsheetml/2006/main" count="428" uniqueCount="247">
  <si>
    <t>任意継続被保険者の保険料計算表</t>
    <rPh sb="0" eb="8">
      <t>ニンケイ</t>
    </rPh>
    <rPh sb="9" eb="12">
      <t>ホケンリョウ</t>
    </rPh>
    <rPh sb="12" eb="14">
      <t>ケイサン</t>
    </rPh>
    <rPh sb="14" eb="15">
      <t>ヒョウ</t>
    </rPh>
    <phoneticPr fontId="4"/>
  </si>
  <si>
    <t>退職時の標準報酬月額</t>
    <rPh sb="0" eb="2">
      <t>タイショク</t>
    </rPh>
    <rPh sb="2" eb="3">
      <t>ジ</t>
    </rPh>
    <rPh sb="4" eb="6">
      <t>ヒョウジュン</t>
    </rPh>
    <rPh sb="6" eb="8">
      <t>ホウシュウ</t>
    </rPh>
    <rPh sb="8" eb="10">
      <t>ゲツガク</t>
    </rPh>
    <phoneticPr fontId="4"/>
  </si>
  <si>
    <t>適用される標準報酬月額</t>
    <rPh sb="0" eb="2">
      <t>テキヨウ</t>
    </rPh>
    <rPh sb="5" eb="7">
      <t>ヒョウジュン</t>
    </rPh>
    <rPh sb="7" eb="9">
      <t>ホウシュウ</t>
    </rPh>
    <rPh sb="9" eb="11">
      <t>ゲツガク</t>
    </rPh>
    <phoneticPr fontId="4"/>
  </si>
  <si>
    <t>適用される等級</t>
    <rPh sb="0" eb="2">
      <t>テキヨウ</t>
    </rPh>
    <rPh sb="5" eb="7">
      <t>トウキュウ</t>
    </rPh>
    <phoneticPr fontId="4"/>
  </si>
  <si>
    <t>一般保険料</t>
    <rPh sb="0" eb="2">
      <t>イッパン</t>
    </rPh>
    <rPh sb="2" eb="5">
      <t>ホケンリョウ</t>
    </rPh>
    <phoneticPr fontId="4"/>
  </si>
  <si>
    <t>調整保険料</t>
    <rPh sb="0" eb="2">
      <t>チョウセイ</t>
    </rPh>
    <rPh sb="2" eb="5">
      <t>ホケンリョウ</t>
    </rPh>
    <phoneticPr fontId="4"/>
  </si>
  <si>
    <t>計</t>
    <rPh sb="0" eb="1">
      <t>ケイ</t>
    </rPh>
    <phoneticPr fontId="4"/>
  </si>
  <si>
    <r>
      <t xml:space="preserve">介護保険料 </t>
    </r>
    <r>
      <rPr>
        <sz val="10"/>
        <rFont val="Meiryo UI"/>
        <family val="3"/>
        <charset val="128"/>
      </rPr>
      <t>※3</t>
    </r>
    <rPh sb="0" eb="2">
      <t>カイゴ</t>
    </rPh>
    <rPh sb="2" eb="5">
      <t>ホケンリョウ</t>
    </rPh>
    <phoneticPr fontId="4"/>
  </si>
  <si>
    <t>合計</t>
    <rPh sb="0" eb="2">
      <t>ゴウケイ</t>
    </rPh>
    <phoneticPr fontId="4"/>
  </si>
  <si>
    <t>※2：前納制度を利用する場合は、前納する期間の初月の前月末日までに納付することになります。（例：4月～9月分は、3月末日までに納付）</t>
    <rPh sb="3" eb="5">
      <t>ゼンノウ</t>
    </rPh>
    <rPh sb="5" eb="7">
      <t>セイド</t>
    </rPh>
    <rPh sb="8" eb="10">
      <t>リヨウ</t>
    </rPh>
    <rPh sb="12" eb="14">
      <t>バアイ</t>
    </rPh>
    <rPh sb="16" eb="18">
      <t>ゼンノウ</t>
    </rPh>
    <rPh sb="20" eb="22">
      <t>キカン</t>
    </rPh>
    <rPh sb="23" eb="24">
      <t>ショ</t>
    </rPh>
    <rPh sb="24" eb="25">
      <t>ヅキ</t>
    </rPh>
    <rPh sb="26" eb="28">
      <t>ゼンゲツ</t>
    </rPh>
    <rPh sb="28" eb="30">
      <t>マツジツ</t>
    </rPh>
    <rPh sb="33" eb="35">
      <t>ノウフ</t>
    </rPh>
    <rPh sb="46" eb="47">
      <t>レイ</t>
    </rPh>
    <rPh sb="49" eb="50">
      <t>ガツ</t>
    </rPh>
    <rPh sb="52" eb="53">
      <t>ガツ</t>
    </rPh>
    <rPh sb="53" eb="54">
      <t>ブン</t>
    </rPh>
    <rPh sb="57" eb="58">
      <t>ガツ</t>
    </rPh>
    <rPh sb="58" eb="60">
      <t>マツジツ</t>
    </rPh>
    <rPh sb="63" eb="65">
      <t>ノウフ</t>
    </rPh>
    <phoneticPr fontId="4"/>
  </si>
  <si>
    <t>※3：介護保険料の納付は40歳～65歳の方が対象となります。</t>
    <rPh sb="3" eb="5">
      <t>カイゴ</t>
    </rPh>
    <rPh sb="5" eb="8">
      <t>ホケンリョウ</t>
    </rPh>
    <rPh sb="9" eb="11">
      <t>ノウフ</t>
    </rPh>
    <rPh sb="14" eb="15">
      <t>サイ</t>
    </rPh>
    <rPh sb="18" eb="19">
      <t>サイ</t>
    </rPh>
    <rPh sb="20" eb="21">
      <t>カタ</t>
    </rPh>
    <rPh sb="22" eb="24">
      <t>タイショウ</t>
    </rPh>
    <phoneticPr fontId="4"/>
  </si>
  <si>
    <t>標　準　報　酬　保　険　料　一　覧　表</t>
    <rPh sb="0" eb="1">
      <t>ヒョウ</t>
    </rPh>
    <rPh sb="2" eb="3">
      <t>ジュン</t>
    </rPh>
    <rPh sb="4" eb="5">
      <t>ホウ</t>
    </rPh>
    <rPh sb="6" eb="7">
      <t>シュウ</t>
    </rPh>
    <rPh sb="8" eb="9">
      <t>ホ</t>
    </rPh>
    <rPh sb="10" eb="11">
      <t>ケン</t>
    </rPh>
    <rPh sb="12" eb="13">
      <t>リョウ</t>
    </rPh>
    <rPh sb="14" eb="15">
      <t>イチ</t>
    </rPh>
    <rPh sb="16" eb="17">
      <t>ラン</t>
    </rPh>
    <rPh sb="18" eb="19">
      <t>ヒョウ</t>
    </rPh>
    <phoneticPr fontId="15"/>
  </si>
  <si>
    <t>巴川製紙所健康保険組合</t>
    <rPh sb="0" eb="2">
      <t>トモエガワ</t>
    </rPh>
    <rPh sb="2" eb="4">
      <t>セイシ</t>
    </rPh>
    <rPh sb="4" eb="5">
      <t>ショ</t>
    </rPh>
    <rPh sb="5" eb="7">
      <t>ケンコウ</t>
    </rPh>
    <rPh sb="7" eb="9">
      <t>ホケン</t>
    </rPh>
    <rPh sb="9" eb="11">
      <t>クミアイ</t>
    </rPh>
    <phoneticPr fontId="15"/>
  </si>
  <si>
    <t>一 般 保 険 料</t>
    <rPh sb="0" eb="1">
      <t>イチ</t>
    </rPh>
    <rPh sb="2" eb="3">
      <t>パン</t>
    </rPh>
    <rPh sb="4" eb="5">
      <t>ホ</t>
    </rPh>
    <rPh sb="6" eb="7">
      <t>ケン</t>
    </rPh>
    <rPh sb="8" eb="9">
      <t>リョウ</t>
    </rPh>
    <phoneticPr fontId="15"/>
  </si>
  <si>
    <t>介 護 保 険 料</t>
    <rPh sb="0" eb="1">
      <t>スケ</t>
    </rPh>
    <rPh sb="2" eb="3">
      <t>ユズル</t>
    </rPh>
    <rPh sb="4" eb="5">
      <t>ホ</t>
    </rPh>
    <rPh sb="6" eb="7">
      <t>ケン</t>
    </rPh>
    <rPh sb="8" eb="9">
      <t>リョウ</t>
    </rPh>
    <phoneticPr fontId="15"/>
  </si>
  <si>
    <t>事業主　負担率</t>
    <rPh sb="0" eb="3">
      <t>ジギョウヌシ</t>
    </rPh>
    <rPh sb="4" eb="6">
      <t>フタン</t>
    </rPh>
    <rPh sb="6" eb="7">
      <t>リツ</t>
    </rPh>
    <phoneticPr fontId="15"/>
  </si>
  <si>
    <t>56.43/1000</t>
    <phoneticPr fontId="15"/>
  </si>
  <si>
    <t>被保険者負担率</t>
    <rPh sb="0" eb="4">
      <t>ヒホケンシャ</t>
    </rPh>
    <rPh sb="4" eb="6">
      <t>フタン</t>
    </rPh>
    <rPh sb="6" eb="7">
      <t>リツ</t>
    </rPh>
    <phoneticPr fontId="15"/>
  </si>
  <si>
    <t>41.57/1000</t>
    <phoneticPr fontId="15"/>
  </si>
  <si>
    <t>計</t>
    <rPh sb="0" eb="1">
      <t>ケイ</t>
    </rPh>
    <phoneticPr fontId="15"/>
  </si>
  <si>
    <t>98.00/1000</t>
    <phoneticPr fontId="15"/>
  </si>
  <si>
    <t>等級</t>
    <rPh sb="0" eb="2">
      <t>トウキュウ</t>
    </rPh>
    <phoneticPr fontId="15"/>
  </si>
  <si>
    <t>標 準 報 酬</t>
    <rPh sb="0" eb="1">
      <t>ヒョウ</t>
    </rPh>
    <rPh sb="2" eb="3">
      <t>ジュン</t>
    </rPh>
    <rPh sb="4" eb="5">
      <t>ホウ</t>
    </rPh>
    <rPh sb="6" eb="7">
      <t>シュウ</t>
    </rPh>
    <phoneticPr fontId="15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</si>
  <si>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15"/>
  </si>
  <si>
    <t>健康保険保険料</t>
    <rPh sb="0" eb="2">
      <t>ケンコウ</t>
    </rPh>
    <rPh sb="2" eb="4">
      <t>ホケン</t>
    </rPh>
    <rPh sb="4" eb="7">
      <t>ホケンリョウ</t>
    </rPh>
    <phoneticPr fontId="15"/>
  </si>
  <si>
    <t>介護保険保険料</t>
    <rPh sb="0" eb="2">
      <t>カイゴ</t>
    </rPh>
    <rPh sb="2" eb="4">
      <t>ホケン</t>
    </rPh>
    <rPh sb="4" eb="7">
      <t>ホケンリョウ</t>
    </rPh>
    <phoneticPr fontId="15"/>
  </si>
  <si>
    <t>月額</t>
    <rPh sb="0" eb="2">
      <t>ゲツガク</t>
    </rPh>
    <phoneticPr fontId="15"/>
  </si>
  <si>
    <t>日額</t>
    <rPh sb="0" eb="2">
      <t>ニチガク</t>
    </rPh>
    <phoneticPr fontId="15"/>
  </si>
  <si>
    <t>被保険者</t>
    <rPh sb="0" eb="4">
      <t>ヒホケンシャ</t>
    </rPh>
    <phoneticPr fontId="15"/>
  </si>
  <si>
    <t>事業主</t>
    <rPh sb="0" eb="3">
      <t>ジギョウヌシ</t>
    </rPh>
    <phoneticPr fontId="15"/>
  </si>
  <si>
    <t>円</t>
    <rPh sb="0" eb="1">
      <t>エン</t>
    </rPh>
    <phoneticPr fontId="15"/>
  </si>
  <si>
    <t>円以上</t>
    <rPh sb="0" eb="1">
      <t>エン</t>
    </rPh>
    <rPh sb="1" eb="3">
      <t>イジョウ</t>
    </rPh>
    <phoneticPr fontId="15"/>
  </si>
  <si>
    <t>円未満</t>
    <rPh sb="0" eb="1">
      <t>エン</t>
    </rPh>
    <rPh sb="1" eb="3">
      <t>ミマン</t>
    </rPh>
    <phoneticPr fontId="15"/>
  </si>
  <si>
    <t>1</t>
    <phoneticPr fontId="15"/>
  </si>
  <si>
    <t>未満</t>
    <rPh sb="0" eb="2">
      <t>ミマン</t>
    </rPh>
    <phoneticPr fontId="15"/>
  </si>
  <si>
    <t>2</t>
  </si>
  <si>
    <t>～</t>
    <phoneticPr fontId="15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</si>
  <si>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</si>
  <si>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</si>
  <si>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</si>
  <si>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</si>
  <si>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</si>
  <si>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</si>
  <si>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</si>
  <si>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</si>
  <si>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</si>
  <si>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</si>
  <si>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</si>
  <si>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</si>
  <si>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</si>
  <si>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</si>
  <si>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</si>
  <si>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</si>
  <si>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</si>
  <si>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</si>
  <si>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</si>
  <si>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</si>
  <si>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</si>
  <si>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</si>
  <si>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</si>
  <si>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</si>
  <si>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</si>
  <si>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</si>
  <si>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</si>
  <si>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</si>
  <si>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</si>
  <si>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</si>
  <si>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</si>
  <si>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</si>
  <si>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</si>
  <si>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</si>
  <si>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</si>
  <si>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</si>
  <si>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</si>
  <si>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</si>
  <si>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</si>
  <si>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</si>
  <si>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</si>
  <si>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</si>
  <si>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</si>
  <si>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</si>
  <si>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</si>
  <si>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</si>
  <si>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</si>
  <si>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</si>
  <si>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以上</t>
    <rPh sb="0" eb="2">
      <t>イジョウ</t>
    </rPh>
    <phoneticPr fontId="15"/>
  </si>
  <si>
    <t>※健康保険料：事業所ごとの月額合計に対して計算：個人負担分切捨て</t>
    <rPh sb="1" eb="3">
      <t>ケンコウ</t>
    </rPh>
    <rPh sb="3" eb="6">
      <t>ホケンリョウ</t>
    </rPh>
    <rPh sb="7" eb="10">
      <t>ジギョウショ</t>
    </rPh>
    <rPh sb="13" eb="15">
      <t>ゲツガク</t>
    </rPh>
    <rPh sb="15" eb="17">
      <t>ゴウケイ</t>
    </rPh>
    <rPh sb="18" eb="19">
      <t>タイ</t>
    </rPh>
    <rPh sb="21" eb="23">
      <t>ケイサン</t>
    </rPh>
    <rPh sb="24" eb="26">
      <t>コジン</t>
    </rPh>
    <rPh sb="26" eb="29">
      <t>フタンブン</t>
    </rPh>
    <rPh sb="29" eb="31">
      <t>キリス</t>
    </rPh>
    <phoneticPr fontId="15"/>
  </si>
  <si>
    <t>※介護保険料：被保険者ごとの積算端数切捨て</t>
    <rPh sb="1" eb="3">
      <t>カイゴ</t>
    </rPh>
    <rPh sb="3" eb="6">
      <t>ホケンリョウ</t>
    </rPh>
    <rPh sb="7" eb="11">
      <t>ヒホケンシャ</t>
    </rPh>
    <rPh sb="14" eb="16">
      <t>セキサン</t>
    </rPh>
    <rPh sb="16" eb="18">
      <t>ハスウ</t>
    </rPh>
    <rPh sb="18" eb="20">
      <t>キリス</t>
    </rPh>
    <phoneticPr fontId="15"/>
  </si>
  <si>
    <t>※24等級、標準報酬月額 340,000円は、前年の9月30日における全被保険者の標準報酬月額の平均額。</t>
    <rPh sb="3" eb="5">
      <t>トウキュウ</t>
    </rPh>
    <rPh sb="6" eb="8">
      <t>ヒョウジュン</t>
    </rPh>
    <rPh sb="8" eb="10">
      <t>ホウシュウ</t>
    </rPh>
    <rPh sb="10" eb="12">
      <t>ゲツガク</t>
    </rPh>
    <rPh sb="20" eb="21">
      <t>エン</t>
    </rPh>
    <rPh sb="23" eb="25">
      <t>ゼンネン</t>
    </rPh>
    <rPh sb="27" eb="28">
      <t>ガツ</t>
    </rPh>
    <rPh sb="30" eb="31">
      <t>ニチ</t>
    </rPh>
    <rPh sb="35" eb="36">
      <t>ゼン</t>
    </rPh>
    <rPh sb="36" eb="40">
      <t>ヒホケンシャ</t>
    </rPh>
    <rPh sb="41" eb="43">
      <t>ヒョウジュン</t>
    </rPh>
    <rPh sb="43" eb="45">
      <t>ホウシュウ</t>
    </rPh>
    <rPh sb="45" eb="47">
      <t>ゲツガク</t>
    </rPh>
    <rPh sb="48" eb="50">
      <t>ヘイキン</t>
    </rPh>
    <rPh sb="50" eb="51">
      <t>ガク</t>
    </rPh>
    <phoneticPr fontId="15"/>
  </si>
  <si>
    <t>1ヶ月</t>
  </si>
  <si>
    <t>2ヶ月</t>
  </si>
  <si>
    <t>3ヶ月</t>
  </si>
  <si>
    <t>4ヶ月</t>
  </si>
  <si>
    <t>5ヶ月</t>
  </si>
  <si>
    <t>6ヶ月</t>
  </si>
  <si>
    <t>一般保険料</t>
  </si>
  <si>
    <t>調整保険料</t>
  </si>
  <si>
    <t>小計</t>
  </si>
  <si>
    <t>元利合計倍率</t>
  </si>
  <si>
    <t>計算方式</t>
  </si>
  <si>
    <t>定率</t>
  </si>
  <si>
    <t>計算方法</t>
  </si>
  <si>
    <t>一般・調整は内枠、介護は個別計算</t>
  </si>
  <si>
    <t>一般保険料率</t>
  </si>
  <si>
    <t>/1,000</t>
  </si>
  <si>
    <t>四捨五入</t>
  </si>
  <si>
    <t>介護保険料率</t>
  </si>
  <si>
    <t>切捨て</t>
  </si>
  <si>
    <t>調整保険料率</t>
  </si>
  <si>
    <t>合計</t>
  </si>
  <si>
    <t xml:space="preserve"> 8.45/1000</t>
    <phoneticPr fontId="15"/>
  </si>
  <si>
    <t>令和3年3月1日より適用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テキヨウ</t>
    </rPh>
    <phoneticPr fontId="15"/>
  </si>
  <si>
    <t>16.9/1000</t>
    <phoneticPr fontId="15"/>
  </si>
  <si>
    <t>令和3年度  任継・特例前納保険料早見表</t>
    <rPh sb="0" eb="1">
      <t>レイ</t>
    </rPh>
    <rPh sb="1" eb="2">
      <t>ワ</t>
    </rPh>
    <phoneticPr fontId="6"/>
  </si>
  <si>
    <t>2021/3/5発行</t>
    <rPh sb="8" eb="10">
      <t>ハッコウ</t>
    </rPh>
    <phoneticPr fontId="6"/>
  </si>
  <si>
    <t>6ヶ月前納一覧</t>
    <rPh sb="2" eb="3">
      <t>ゲツ</t>
    </rPh>
    <rPh sb="3" eb="5">
      <t>ゼンノウ</t>
    </rPh>
    <rPh sb="5" eb="7">
      <t>イチラン</t>
    </rPh>
    <phoneticPr fontId="0"/>
  </si>
  <si>
    <t>標準報酬月額</t>
    <rPh sb="0" eb="2">
      <t>ヒョウジュン</t>
    </rPh>
    <rPh sb="2" eb="4">
      <t>ホウシュウ</t>
    </rPh>
    <rPh sb="4" eb="6">
      <t>ゲツガク</t>
    </rPh>
    <phoneticPr fontId="6"/>
  </si>
  <si>
    <t>0ヶ月：割引なし</t>
    <rPh sb="4" eb="6">
      <t>ワリビキ</t>
    </rPh>
    <phoneticPr fontId="0"/>
  </si>
  <si>
    <t>合計</t>
    <rPh sb="0" eb="1">
      <t>ゴウ</t>
    </rPh>
    <phoneticPr fontId="6"/>
  </si>
  <si>
    <t>58000一般保険料</t>
  </si>
  <si>
    <t>58000調整保険料</t>
  </si>
  <si>
    <t>58000小計</t>
  </si>
  <si>
    <t>介護保険料</t>
  </si>
  <si>
    <t>58000介護保険料</t>
  </si>
  <si>
    <t>58000合計</t>
  </si>
  <si>
    <t>68000一般保険料</t>
  </si>
  <si>
    <t>68000調整保険料</t>
  </si>
  <si>
    <t>68000小計</t>
  </si>
  <si>
    <t>68000介護保険料</t>
  </si>
  <si>
    <t>68000合計</t>
  </si>
  <si>
    <t>78000一般保険料</t>
  </si>
  <si>
    <t>78000調整保険料</t>
  </si>
  <si>
    <t>78000小計</t>
  </si>
  <si>
    <t>78000介護保険料</t>
  </si>
  <si>
    <t>78000合計</t>
  </si>
  <si>
    <t>88000一般保険料</t>
  </si>
  <si>
    <t>88000調整保険料</t>
  </si>
  <si>
    <t>88000小計</t>
  </si>
  <si>
    <t>88000介護保険料</t>
  </si>
  <si>
    <t>88000合計</t>
  </si>
  <si>
    <t>98000一般保険料</t>
  </si>
  <si>
    <t>98000調整保険料</t>
  </si>
  <si>
    <t>98000小計</t>
  </si>
  <si>
    <t>98000介護保険料</t>
  </si>
  <si>
    <t>98000合計</t>
  </si>
  <si>
    <t>104000一般保険料</t>
  </si>
  <si>
    <t>104000調整保険料</t>
  </si>
  <si>
    <t>104000小計</t>
  </si>
  <si>
    <t>104000介護保険料</t>
  </si>
  <si>
    <t>104000合計</t>
  </si>
  <si>
    <t>110000一般保険料</t>
  </si>
  <si>
    <t>110000調整保険料</t>
  </si>
  <si>
    <t>110000小計</t>
  </si>
  <si>
    <t>110000介護保険料</t>
  </si>
  <si>
    <t>110000合計</t>
  </si>
  <si>
    <t>118000一般保険料</t>
  </si>
  <si>
    <t>118000調整保険料</t>
  </si>
  <si>
    <t>118000小計</t>
  </si>
  <si>
    <t>118000介護保険料</t>
  </si>
  <si>
    <t>118000合計</t>
  </si>
  <si>
    <t>126000一般保険料</t>
  </si>
  <si>
    <t>126000調整保険料</t>
  </si>
  <si>
    <t>126000小計</t>
  </si>
  <si>
    <t>126000介護保険料</t>
  </si>
  <si>
    <t>126000合計</t>
  </si>
  <si>
    <t>134000一般保険料</t>
  </si>
  <si>
    <t>134000調整保険料</t>
  </si>
  <si>
    <t>134000小計</t>
  </si>
  <si>
    <t>134000介護保険料</t>
  </si>
  <si>
    <t>134000合計</t>
  </si>
  <si>
    <t>142000一般保険料</t>
  </si>
  <si>
    <t>142000調整保険料</t>
  </si>
  <si>
    <t>142000小計</t>
  </si>
  <si>
    <t>142000介護保険料</t>
  </si>
  <si>
    <t>142000合計</t>
  </si>
  <si>
    <t>150000一般保険料</t>
  </si>
  <si>
    <t>150000調整保険料</t>
  </si>
  <si>
    <t>150000小計</t>
  </si>
  <si>
    <t>150000介護保険料</t>
  </si>
  <si>
    <t>150000合計</t>
  </si>
  <si>
    <t>160000一般保険料</t>
  </si>
  <si>
    <t>160000調整保険料</t>
  </si>
  <si>
    <t>160000小計</t>
  </si>
  <si>
    <t>160000介護保険料</t>
  </si>
  <si>
    <t>160000合計</t>
  </si>
  <si>
    <t>170000一般保険料</t>
  </si>
  <si>
    <t>170000調整保険料</t>
  </si>
  <si>
    <t>170000小計</t>
  </si>
  <si>
    <t>170000介護保険料</t>
  </si>
  <si>
    <t>170000合計</t>
  </si>
  <si>
    <t>180000一般保険料</t>
  </si>
  <si>
    <t>180000調整保険料</t>
  </si>
  <si>
    <t>180000小計</t>
  </si>
  <si>
    <t>180000介護保険料</t>
  </si>
  <si>
    <t>180000合計</t>
  </si>
  <si>
    <t>190000一般保険料</t>
  </si>
  <si>
    <t>190000調整保険料</t>
  </si>
  <si>
    <t>190000小計</t>
  </si>
  <si>
    <t>190000介護保険料</t>
  </si>
  <si>
    <t>190000合計</t>
  </si>
  <si>
    <t>200000一般保険料</t>
  </si>
  <si>
    <t>200000調整保険料</t>
  </si>
  <si>
    <t>200000小計</t>
  </si>
  <si>
    <t>200000介護保険料</t>
  </si>
  <si>
    <t>200000合計</t>
  </si>
  <si>
    <t>220000一般保険料</t>
  </si>
  <si>
    <t>220000調整保険料</t>
  </si>
  <si>
    <t>220000小計</t>
  </si>
  <si>
    <t>220000介護保険料</t>
  </si>
  <si>
    <t>220000合計</t>
  </si>
  <si>
    <t>240000一般保険料</t>
  </si>
  <si>
    <t>240000調整保険料</t>
  </si>
  <si>
    <t>240000小計</t>
  </si>
  <si>
    <t>240000介護保険料</t>
  </si>
  <si>
    <t>240000合計</t>
  </si>
  <si>
    <t>260000一般保険料</t>
  </si>
  <si>
    <t>260000調整保険料</t>
  </si>
  <si>
    <t>260000小計</t>
  </si>
  <si>
    <t>260000介護保険料</t>
  </si>
  <si>
    <t>260000合計</t>
  </si>
  <si>
    <t>280000一般保険料</t>
  </si>
  <si>
    <t>280000調整保険料</t>
  </si>
  <si>
    <t>280000小計</t>
  </si>
  <si>
    <t>280000介護保険料</t>
  </si>
  <si>
    <t>280000合計</t>
  </si>
  <si>
    <t>300000一般保険料</t>
  </si>
  <si>
    <t>300000調整保険料</t>
  </si>
  <si>
    <t>300000小計</t>
  </si>
  <si>
    <t>300000介護保険料</t>
  </si>
  <si>
    <t>300000合計</t>
  </si>
  <si>
    <t>320000一般保険料</t>
  </si>
  <si>
    <t>320000調整保険料</t>
  </si>
  <si>
    <t>320000小計</t>
  </si>
  <si>
    <t>320000介護保険料</t>
  </si>
  <si>
    <t>320000合計</t>
  </si>
  <si>
    <t>340000一般保険料</t>
  </si>
  <si>
    <t>340000調整保険料</t>
  </si>
  <si>
    <t>340000小計</t>
  </si>
  <si>
    <t>340000介護保険料</t>
  </si>
  <si>
    <t>340000合計</t>
  </si>
  <si>
    <t>条件</t>
  </si>
  <si>
    <r>
      <t xml:space="preserve">6ヶ月前納 </t>
    </r>
    <r>
      <rPr>
        <b/>
        <sz val="10"/>
        <rFont val="Meiryo UI"/>
        <family val="3"/>
        <charset val="128"/>
      </rPr>
      <t>※1</t>
    </r>
    <rPh sb="2" eb="3">
      <t>ゲツ</t>
    </rPh>
    <rPh sb="3" eb="5">
      <t>ゼンノウ</t>
    </rPh>
    <phoneticPr fontId="4"/>
  </si>
  <si>
    <t>単月納付</t>
    <rPh sb="0" eb="2">
      <t>タンゲツ</t>
    </rPh>
    <rPh sb="2" eb="4">
      <t>ノウフ</t>
    </rPh>
    <phoneticPr fontId="4"/>
  </si>
  <si>
    <t>単月納付を6回</t>
    <rPh sb="0" eb="4">
      <t>タンゲツノウフ</t>
    </rPh>
    <rPh sb="6" eb="7">
      <t>カイ</t>
    </rPh>
    <phoneticPr fontId="4"/>
  </si>
  <si>
    <t>単月と前納の差額</t>
    <rPh sb="0" eb="2">
      <t>タンゲツ</t>
    </rPh>
    <rPh sb="3" eb="5">
      <t>ゼンノウ</t>
    </rPh>
    <rPh sb="6" eb="8">
      <t>サガク</t>
    </rPh>
    <phoneticPr fontId="4"/>
  </si>
  <si>
    <t>標準報酬月額が分からない場合は、各社人事窓口か巴川健保にご連絡ください。</t>
    <rPh sb="0" eb="6">
      <t>ヒョウジュンホウシュウゲツガク</t>
    </rPh>
    <rPh sb="7" eb="8">
      <t>ワ</t>
    </rPh>
    <rPh sb="12" eb="14">
      <t>バアイ</t>
    </rPh>
    <rPh sb="16" eb="18">
      <t>カクシャ</t>
    </rPh>
    <rPh sb="18" eb="20">
      <t>ジンジ</t>
    </rPh>
    <rPh sb="20" eb="22">
      <t>マドグチ</t>
    </rPh>
    <rPh sb="23" eb="27">
      <t>トモエガワケンポ</t>
    </rPh>
    <rPh sb="29" eb="31">
      <t>レンラク</t>
    </rPh>
    <phoneticPr fontId="4"/>
  </si>
  <si>
    <t>※1：任意継続被保険者の保険料前納制度については、６ヶ月または１年を選択できますが、巴川健保は６ヶ月のみを認めています。</t>
    <rPh sb="3" eb="11">
      <t>ニンケイ</t>
    </rPh>
    <rPh sb="12" eb="14">
      <t>ホケン</t>
    </rPh>
    <rPh sb="14" eb="15">
      <t>リョウ</t>
    </rPh>
    <rPh sb="15" eb="17">
      <t>ゼンノウ</t>
    </rPh>
    <rPh sb="17" eb="19">
      <t>セイド</t>
    </rPh>
    <rPh sb="27" eb="28">
      <t>ゲツ</t>
    </rPh>
    <rPh sb="32" eb="33">
      <t>ネン</t>
    </rPh>
    <rPh sb="34" eb="36">
      <t>センタク</t>
    </rPh>
    <rPh sb="42" eb="44">
      <t>トモエガワ</t>
    </rPh>
    <rPh sb="44" eb="46">
      <t>ケンポ</t>
    </rPh>
    <rPh sb="49" eb="50">
      <t>ゲツ</t>
    </rPh>
    <rPh sb="53" eb="54">
      <t>ミト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</si>
</sst>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00000;[Red]\-#,##0.000000"/>
    <numFmt numFmtId="178" formatCode="#,##0.0000;[Red]\-#,##0.0000"/>
    <numFmt numFmtId="179" formatCode="#,##0.000000000;[Red]\-#,##0.000000000"/>
    <numFmt numFmtId="180" formatCode="#,##0.00000;[Red]\-#,##0.00000"/>
  </numFmts>
  <fonts count="24">
    <font>
      <sz val="11"/>
      <color theme="1"/>
      <name val="Meiryo UI"/>
      <family val="2"/>
      <charset val="128"/>
    </font>
    <font>
      <sz val="11"/>
      <name val="ＭＳ 明朝"/>
      <family val="1"/>
      <charset val="128"/>
    </font>
    <font>
      <sz val="18"/>
      <name val="Meiryo UI"/>
      <family val="3"/>
      <charset val="128"/>
    </font>
    <font>
      <sz val="6"/>
      <name val="Meiryo UI"/>
      <family val="2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Meiryo UI"/>
      <family val="3"/>
      <charset val="128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name val="Meiryo UI"/>
      <family val="3"/>
      <charset val="128"/>
    </font>
    <font>
      <u/>
      <sz val="11"/>
      <name val="ＭＳ Ｐゴシック"/>
      <family val="3"/>
      <charset val="128"/>
    </font>
    <font>
      <sz val="9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7"/>
      <name val="Meiryo UI"/>
      <family val="3"/>
      <charset val="128"/>
    </font>
    <font>
      <sz val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/>
    <xf numFmtId="0" fontId="13" fillId="0" borderId="0"/>
    <xf numFmtId="0" fontId="13" fillId="0" borderId="0"/>
    <xf numFmtId="38" fontId="13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1" xfId="3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9" fillId="0" borderId="1" xfId="3" applyFont="1" applyBorder="1" applyAlignment="1">
      <alignment horizontal="center" vertical="center"/>
    </xf>
    <xf numFmtId="0" fontId="10" fillId="0" borderId="0" xfId="3" applyFont="1" applyAlignment="1">
      <alignment vertical="center" wrapText="1"/>
    </xf>
    <xf numFmtId="10" fontId="5" fillId="0" borderId="0" xfId="2" applyNumberFormat="1" applyFont="1" applyAlignment="1">
      <alignment vertical="center"/>
    </xf>
    <xf numFmtId="0" fontId="7" fillId="0" borderId="0" xfId="3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1" fontId="5" fillId="0" borderId="0" xfId="3" applyNumberFormat="1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38" fontId="9" fillId="0" borderId="1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4" applyFont="1" applyAlignment="1">
      <alignment vertical="center"/>
    </xf>
    <xf numFmtId="38" fontId="9" fillId="6" borderId="1" xfId="1" applyFont="1" applyFill="1" applyBorder="1" applyAlignment="1">
      <alignment horizontal="center" vertical="center"/>
    </xf>
    <xf numFmtId="0" fontId="5" fillId="0" borderId="0" xfId="5" applyFont="1"/>
    <xf numFmtId="0" fontId="20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0" fontId="6" fillId="5" borderId="1" xfId="5" applyFont="1" applyFill="1" applyBorder="1" applyAlignment="1">
      <alignment horizontal="center" vertical="center"/>
    </xf>
    <xf numFmtId="0" fontId="6" fillId="5" borderId="1" xfId="5" applyFont="1" applyFill="1" applyBorder="1" applyAlignment="1">
      <alignment horizontal="center"/>
    </xf>
    <xf numFmtId="0" fontId="6" fillId="5" borderId="3" xfId="5" applyFont="1" applyFill="1" applyBorder="1" applyAlignment="1">
      <alignment horizontal="center"/>
    </xf>
    <xf numFmtId="0" fontId="22" fillId="5" borderId="28" xfId="5" applyFont="1" applyFill="1" applyBorder="1" applyAlignment="1">
      <alignment horizontal="center" vertical="center"/>
    </xf>
    <xf numFmtId="0" fontId="6" fillId="5" borderId="29" xfId="5" applyFont="1" applyFill="1" applyBorder="1" applyAlignment="1">
      <alignment horizontal="center" vertical="center"/>
    </xf>
    <xf numFmtId="0" fontId="6" fillId="5" borderId="30" xfId="5" applyFont="1" applyFill="1" applyBorder="1" applyAlignment="1">
      <alignment horizontal="center" vertical="center"/>
    </xf>
    <xf numFmtId="38" fontId="5" fillId="5" borderId="12" xfId="6" applyFont="1" applyFill="1" applyBorder="1" applyAlignment="1">
      <alignment vertical="center"/>
    </xf>
    <xf numFmtId="0" fontId="5" fillId="5" borderId="31" xfId="5" applyFont="1" applyFill="1" applyBorder="1" applyAlignment="1">
      <alignment horizontal="center"/>
    </xf>
    <xf numFmtId="0" fontId="5" fillId="5" borderId="32" xfId="5" applyFont="1" applyFill="1" applyBorder="1" applyAlignment="1">
      <alignment horizontal="center"/>
    </xf>
    <xf numFmtId="38" fontId="5" fillId="0" borderId="33" xfId="6" applyFont="1" applyFill="1" applyBorder="1"/>
    <xf numFmtId="38" fontId="5" fillId="0" borderId="34" xfId="6" applyFont="1" applyFill="1" applyBorder="1"/>
    <xf numFmtId="38" fontId="5" fillId="0" borderId="35" xfId="6" applyFont="1" applyFill="1" applyBorder="1"/>
    <xf numFmtId="0" fontId="5" fillId="5" borderId="36" xfId="5" applyFont="1" applyFill="1" applyBorder="1" applyAlignment="1">
      <alignment horizontal="center"/>
    </xf>
    <xf numFmtId="38" fontId="5" fillId="0" borderId="37" xfId="6" applyFont="1" applyFill="1" applyBorder="1"/>
    <xf numFmtId="38" fontId="5" fillId="0" borderId="38" xfId="6" applyFont="1" applyFill="1" applyBorder="1"/>
    <xf numFmtId="38" fontId="5" fillId="0" borderId="39" xfId="6" applyFont="1" applyFill="1" applyBorder="1"/>
    <xf numFmtId="0" fontId="5" fillId="5" borderId="40" xfId="5" applyFont="1" applyFill="1" applyBorder="1" applyAlignment="1">
      <alignment horizontal="center"/>
    </xf>
    <xf numFmtId="38" fontId="5" fillId="0" borderId="41" xfId="6" applyFont="1" applyFill="1" applyBorder="1"/>
    <xf numFmtId="38" fontId="5" fillId="0" borderId="42" xfId="6" applyFont="1" applyFill="1" applyBorder="1"/>
    <xf numFmtId="38" fontId="5" fillId="0" borderId="43" xfId="6" applyFont="1" applyFill="1" applyBorder="1"/>
    <xf numFmtId="0" fontId="5" fillId="5" borderId="13" xfId="5" applyFont="1" applyFill="1" applyBorder="1" applyAlignment="1">
      <alignment horizontal="center" vertical="center"/>
    </xf>
    <xf numFmtId="179" fontId="23" fillId="0" borderId="33" xfId="6" applyNumberFormat="1" applyFont="1" applyFill="1" applyBorder="1"/>
    <xf numFmtId="179" fontId="23" fillId="0" borderId="34" xfId="6" applyNumberFormat="1" applyFont="1" applyFill="1" applyBorder="1"/>
    <xf numFmtId="179" fontId="23" fillId="0" borderId="35" xfId="6" applyNumberFormat="1" applyFont="1" applyFill="1" applyBorder="1"/>
    <xf numFmtId="0" fontId="5" fillId="5" borderId="0" xfId="5" applyFont="1" applyFill="1" applyAlignment="1">
      <alignment horizontal="center" vertical="center"/>
    </xf>
    <xf numFmtId="38" fontId="23" fillId="0" borderId="38" xfId="6" applyFont="1" applyFill="1" applyBorder="1"/>
    <xf numFmtId="178" fontId="5" fillId="0" borderId="38" xfId="6" applyNumberFormat="1" applyFont="1" applyFill="1" applyBorder="1"/>
    <xf numFmtId="38" fontId="5" fillId="0" borderId="38" xfId="6" quotePrefix="1" applyFont="1" applyFill="1" applyBorder="1"/>
    <xf numFmtId="38" fontId="5" fillId="0" borderId="38" xfId="6" applyFont="1" applyFill="1" applyBorder="1" applyAlignment="1">
      <alignment shrinkToFit="1"/>
    </xf>
    <xf numFmtId="38" fontId="5" fillId="0" borderId="45" xfId="6" applyFont="1" applyFill="1" applyBorder="1"/>
    <xf numFmtId="0" fontId="5" fillId="5" borderId="2" xfId="5" applyFont="1" applyFill="1" applyBorder="1" applyAlignment="1">
      <alignment horizontal="center" vertical="center"/>
    </xf>
    <xf numFmtId="178" fontId="5" fillId="0" borderId="42" xfId="6" applyNumberFormat="1" applyFont="1" applyFill="1" applyBorder="1"/>
    <xf numFmtId="38" fontId="5" fillId="0" borderId="42" xfId="6" quotePrefix="1" applyFont="1" applyFill="1" applyBorder="1"/>
    <xf numFmtId="38" fontId="5" fillId="0" borderId="46" xfId="6" applyFont="1" applyFill="1" applyBorder="1"/>
    <xf numFmtId="0" fontId="5" fillId="0" borderId="0" xfId="5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6" applyFont="1" applyAlignment="1">
      <alignment vertical="center"/>
    </xf>
    <xf numFmtId="38" fontId="14" fillId="0" borderId="0" xfId="6" applyFont="1" applyAlignment="1">
      <alignment vertical="center"/>
    </xf>
    <xf numFmtId="38" fontId="5" fillId="0" borderId="0" xfId="6" applyFont="1" applyAlignment="1">
      <alignment horizontal="center" vertical="center"/>
    </xf>
    <xf numFmtId="38" fontId="5" fillId="0" borderId="0" xfId="6" quotePrefix="1" applyFont="1" applyAlignment="1">
      <alignment horizontal="right" vertical="center"/>
    </xf>
    <xf numFmtId="177" fontId="18" fillId="0" borderId="0" xfId="6" applyNumberFormat="1" applyFont="1" applyAlignment="1">
      <alignment horizontal="right" vertical="center"/>
    </xf>
    <xf numFmtId="180" fontId="18" fillId="0" borderId="0" xfId="6" applyNumberFormat="1" applyFont="1" applyAlignment="1">
      <alignment horizontal="right" vertical="center"/>
    </xf>
    <xf numFmtId="38" fontId="5" fillId="0" borderId="0" xfId="6" applyFont="1" applyBorder="1" applyAlignment="1">
      <alignment vertical="center"/>
    </xf>
    <xf numFmtId="38" fontId="5" fillId="0" borderId="0" xfId="6" applyFont="1" applyBorder="1" applyAlignment="1">
      <alignment horizontal="center" vertical="center"/>
    </xf>
    <xf numFmtId="38" fontId="5" fillId="0" borderId="0" xfId="6" quotePrefix="1" applyFont="1" applyBorder="1" applyAlignment="1">
      <alignment horizontal="right" vertical="center"/>
    </xf>
    <xf numFmtId="177" fontId="18" fillId="0" borderId="0" xfId="6" applyNumberFormat="1" applyFont="1" applyBorder="1" applyAlignment="1">
      <alignment horizontal="right" vertical="center"/>
    </xf>
    <xf numFmtId="38" fontId="5" fillId="0" borderId="1" xfId="6" applyFont="1" applyBorder="1" applyAlignment="1">
      <alignment horizontal="center" vertical="center"/>
    </xf>
    <xf numFmtId="38" fontId="5" fillId="2" borderId="7" xfId="6" applyFont="1" applyFill="1" applyBorder="1" applyAlignment="1">
      <alignment horizontal="center" vertical="center"/>
    </xf>
    <xf numFmtId="38" fontId="5" fillId="0" borderId="8" xfId="6" applyFont="1" applyBorder="1" applyAlignment="1">
      <alignment horizontal="center" vertical="center"/>
    </xf>
    <xf numFmtId="38" fontId="5" fillId="2" borderId="9" xfId="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0" fillId="0" borderId="1" xfId="6" applyFont="1" applyBorder="1" applyAlignment="1">
      <alignment horizontal="right" vertical="center"/>
    </xf>
    <xf numFmtId="38" fontId="10" fillId="0" borderId="3" xfId="6" applyFont="1" applyBorder="1" applyAlignment="1">
      <alignment horizontal="right" vertical="center"/>
    </xf>
    <xf numFmtId="38" fontId="10" fillId="0" borderId="10" xfId="6" applyFont="1" applyBorder="1" applyAlignment="1">
      <alignment horizontal="center" vertical="center"/>
    </xf>
    <xf numFmtId="38" fontId="10" fillId="0" borderId="10" xfId="6" applyFont="1" applyBorder="1" applyAlignment="1">
      <alignment horizontal="right" vertical="center"/>
    </xf>
    <xf numFmtId="38" fontId="10" fillId="2" borderId="11" xfId="6" applyFont="1" applyFill="1" applyBorder="1" applyAlignment="1">
      <alignment horizontal="right" vertical="center"/>
    </xf>
    <xf numFmtId="38" fontId="10" fillId="0" borderId="8" xfId="6" applyFont="1" applyBorder="1" applyAlignment="1">
      <alignment horizontal="right" vertical="center"/>
    </xf>
    <xf numFmtId="0" fontId="5" fillId="0" borderId="1" xfId="0" quotePrefix="1" applyFont="1" applyBorder="1" applyAlignment="1">
      <alignment horizontal="center" vertical="center"/>
    </xf>
    <xf numFmtId="38" fontId="5" fillId="3" borderId="1" xfId="6" applyFont="1" applyFill="1" applyBorder="1" applyAlignment="1">
      <alignment vertical="center"/>
    </xf>
    <xf numFmtId="38" fontId="5" fillId="4" borderId="1" xfId="6" applyFont="1" applyFill="1" applyBorder="1" applyAlignment="1">
      <alignment vertical="center"/>
    </xf>
    <xf numFmtId="38" fontId="5" fillId="0" borderId="3" xfId="6" applyFont="1" applyBorder="1" applyAlignment="1">
      <alignment horizontal="right" vertical="center"/>
    </xf>
    <xf numFmtId="38" fontId="5" fillId="0" borderId="10" xfId="6" applyFont="1" applyBorder="1" applyAlignment="1">
      <alignment horizontal="right" vertical="center"/>
    </xf>
    <xf numFmtId="38" fontId="5" fillId="0" borderId="10" xfId="6" applyFont="1" applyBorder="1" applyAlignment="1">
      <alignment vertical="center"/>
    </xf>
    <xf numFmtId="38" fontId="5" fillId="2" borderId="11" xfId="6" applyFont="1" applyFill="1" applyBorder="1" applyAlignment="1">
      <alignment vertical="center"/>
    </xf>
    <xf numFmtId="38" fontId="5" fillId="0" borderId="8" xfId="6" applyFont="1" applyBorder="1" applyAlignment="1">
      <alignment vertical="center"/>
    </xf>
    <xf numFmtId="38" fontId="5" fillId="0" borderId="3" xfId="6" applyFont="1" applyBorder="1" applyAlignment="1">
      <alignment vertical="center"/>
    </xf>
    <xf numFmtId="38" fontId="5" fillId="0" borderId="8" xfId="6" applyFont="1" applyFill="1" applyBorder="1" applyAlignment="1">
      <alignment vertical="center"/>
    </xf>
    <xf numFmtId="38" fontId="5" fillId="0" borderId="1" xfId="6" applyFont="1" applyFill="1" applyBorder="1" applyAlignment="1">
      <alignment vertical="center"/>
    </xf>
    <xf numFmtId="38" fontId="5" fillId="0" borderId="1" xfId="6" applyFont="1" applyBorder="1" applyAlignment="1">
      <alignment vertical="center"/>
    </xf>
    <xf numFmtId="0" fontId="5" fillId="0" borderId="12" xfId="0" quotePrefix="1" applyFont="1" applyBorder="1" applyAlignment="1">
      <alignment horizontal="center" vertical="center"/>
    </xf>
    <xf numFmtId="38" fontId="5" fillId="3" borderId="12" xfId="6" applyFont="1" applyFill="1" applyBorder="1" applyAlignment="1">
      <alignment vertical="center"/>
    </xf>
    <xf numFmtId="38" fontId="5" fillId="4" borderId="12" xfId="6" applyFont="1" applyFill="1" applyBorder="1" applyAlignment="1">
      <alignment vertical="center"/>
    </xf>
    <xf numFmtId="38" fontId="5" fillId="0" borderId="13" xfId="6" applyFont="1" applyBorder="1" applyAlignment="1">
      <alignment vertical="center"/>
    </xf>
    <xf numFmtId="38" fontId="5" fillId="0" borderId="14" xfId="6" applyFont="1" applyBorder="1" applyAlignment="1">
      <alignment horizontal="right" vertical="center"/>
    </xf>
    <xf numFmtId="38" fontId="5" fillId="0" borderId="14" xfId="6" applyFont="1" applyBorder="1" applyAlignment="1">
      <alignment vertical="center"/>
    </xf>
    <xf numFmtId="38" fontId="5" fillId="2" borderId="15" xfId="6" applyFont="1" applyFill="1" applyBorder="1" applyAlignment="1">
      <alignment vertical="center"/>
    </xf>
    <xf numFmtId="38" fontId="5" fillId="0" borderId="6" xfId="6" applyFont="1" applyBorder="1" applyAlignment="1">
      <alignment vertical="center"/>
    </xf>
    <xf numFmtId="38" fontId="5" fillId="0" borderId="12" xfId="6" applyFont="1" applyBorder="1" applyAlignment="1">
      <alignment vertical="center"/>
    </xf>
    <xf numFmtId="0" fontId="5" fillId="0" borderId="16" xfId="0" quotePrefix="1" applyFont="1" applyBorder="1" applyAlignment="1">
      <alignment horizontal="center" vertical="center"/>
    </xf>
    <xf numFmtId="38" fontId="5" fillId="3" borderId="17" xfId="6" applyFont="1" applyFill="1" applyBorder="1" applyAlignment="1">
      <alignment vertical="center"/>
    </xf>
    <xf numFmtId="38" fontId="5" fillId="4" borderId="17" xfId="6" applyFont="1" applyFill="1" applyBorder="1" applyAlignment="1">
      <alignment vertical="center"/>
    </xf>
    <xf numFmtId="38" fontId="5" fillId="2" borderId="20" xfId="6" applyFont="1" applyFill="1" applyBorder="1" applyAlignment="1">
      <alignment vertical="center"/>
    </xf>
    <xf numFmtId="0" fontId="5" fillId="0" borderId="23" xfId="0" quotePrefix="1" applyFont="1" applyBorder="1" applyAlignment="1">
      <alignment horizontal="center" vertical="center"/>
    </xf>
    <xf numFmtId="38" fontId="5" fillId="3" borderId="23" xfId="6" applyFont="1" applyFill="1" applyBorder="1" applyAlignment="1">
      <alignment vertical="center"/>
    </xf>
    <xf numFmtId="38" fontId="5" fillId="4" borderId="23" xfId="6" applyFont="1" applyFill="1" applyBorder="1" applyAlignment="1">
      <alignment vertical="center"/>
    </xf>
    <xf numFmtId="38" fontId="5" fillId="0" borderId="24" xfId="6" applyFont="1" applyBorder="1" applyAlignment="1">
      <alignment vertical="center"/>
    </xf>
    <xf numFmtId="38" fontId="5" fillId="0" borderId="2" xfId="6" applyFont="1" applyBorder="1" applyAlignment="1">
      <alignment horizontal="right" vertical="center"/>
    </xf>
    <xf numFmtId="38" fontId="5" fillId="0" borderId="2" xfId="6" applyFont="1" applyBorder="1" applyAlignment="1">
      <alignment vertical="center"/>
    </xf>
    <xf numFmtId="38" fontId="5" fillId="2" borderId="25" xfId="6" applyFont="1" applyFill="1" applyBorder="1" applyAlignment="1">
      <alignment vertical="center"/>
    </xf>
    <xf numFmtId="38" fontId="5" fillId="0" borderId="26" xfId="6" applyFont="1" applyBorder="1" applyAlignment="1">
      <alignment vertical="center"/>
    </xf>
    <xf numFmtId="38" fontId="5" fillId="0" borderId="23" xfId="6" applyFont="1" applyBorder="1" applyAlignment="1">
      <alignment vertical="center"/>
    </xf>
    <xf numFmtId="38" fontId="5" fillId="2" borderId="27" xfId="6" applyFont="1" applyFill="1" applyBorder="1" applyAlignment="1">
      <alignment vertical="center"/>
    </xf>
    <xf numFmtId="0" fontId="5" fillId="0" borderId="0" xfId="0" applyFont="1">
      <alignment vertical="center"/>
    </xf>
    <xf numFmtId="0" fontId="2" fillId="0" borderId="0" xfId="5" applyFont="1" applyAlignment="1"/>
    <xf numFmtId="0" fontId="7" fillId="0" borderId="2" xfId="5" applyFont="1" applyBorder="1" applyAlignment="1"/>
    <xf numFmtId="0" fontId="5" fillId="5" borderId="12" xfId="5" applyFont="1" applyFill="1" applyBorder="1" applyAlignment="1">
      <alignment vertical="center"/>
    </xf>
    <xf numFmtId="0" fontId="5" fillId="5" borderId="44" xfId="5" applyFont="1" applyFill="1" applyBorder="1" applyAlignment="1">
      <alignment vertical="center"/>
    </xf>
    <xf numFmtId="0" fontId="5" fillId="5" borderId="23" xfId="5" applyFont="1" applyFill="1" applyBorder="1" applyAlignment="1">
      <alignment vertical="center"/>
    </xf>
    <xf numFmtId="0" fontId="20" fillId="0" borderId="0" xfId="5" applyFont="1" applyAlignment="1">
      <alignment horizontal="left"/>
    </xf>
    <xf numFmtId="38" fontId="5" fillId="0" borderId="24" xfId="6" applyFont="1" applyFill="1" applyBorder="1" applyAlignment="1">
      <alignment vertical="center"/>
    </xf>
    <xf numFmtId="38" fontId="5" fillId="0" borderId="2" xfId="6" applyFont="1" applyFill="1" applyBorder="1" applyAlignment="1">
      <alignment horizontal="right" vertical="center"/>
    </xf>
    <xf numFmtId="38" fontId="5" fillId="0" borderId="2" xfId="6" applyFont="1" applyFill="1" applyBorder="1" applyAlignment="1">
      <alignment vertical="center"/>
    </xf>
    <xf numFmtId="38" fontId="5" fillId="0" borderId="26" xfId="6" applyFont="1" applyFill="1" applyBorder="1" applyAlignment="1">
      <alignment vertical="center"/>
    </xf>
    <xf numFmtId="38" fontId="5" fillId="0" borderId="23" xfId="6" applyFont="1" applyFill="1" applyBorder="1" applyAlignment="1">
      <alignment vertical="center"/>
    </xf>
    <xf numFmtId="38" fontId="5" fillId="0" borderId="18" xfId="6" applyFont="1" applyBorder="1" applyAlignment="1">
      <alignment vertical="center"/>
    </xf>
    <xf numFmtId="38" fontId="5" fillId="0" borderId="19" xfId="6" applyFont="1" applyBorder="1" applyAlignment="1">
      <alignment horizontal="right" vertical="center"/>
    </xf>
    <xf numFmtId="38" fontId="5" fillId="0" borderId="19" xfId="6" applyFont="1" applyBorder="1" applyAlignment="1">
      <alignment vertical="center"/>
    </xf>
    <xf numFmtId="38" fontId="5" fillId="0" borderId="21" xfId="6" applyFont="1" applyBorder="1" applyAlignment="1">
      <alignment vertical="center"/>
    </xf>
    <xf numFmtId="38" fontId="5" fillId="0" borderId="22" xfId="6" applyFont="1" applyBorder="1" applyAlignment="1">
      <alignment vertical="center"/>
    </xf>
    <xf numFmtId="0" fontId="7" fillId="0" borderId="1" xfId="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38" fontId="9" fillId="0" borderId="1" xfId="3" applyNumberFormat="1" applyFont="1" applyFill="1" applyBorder="1" applyAlignment="1">
      <alignment vertical="center"/>
    </xf>
    <xf numFmtId="0" fontId="9" fillId="7" borderId="1" xfId="3" applyFont="1" applyFill="1" applyBorder="1" applyAlignment="1">
      <alignment horizontal="center" vertical="center"/>
    </xf>
    <xf numFmtId="38" fontId="9" fillId="7" borderId="1" xfId="1" applyFont="1" applyFill="1" applyBorder="1" applyAlignment="1">
      <alignment vertical="center"/>
    </xf>
    <xf numFmtId="38" fontId="9" fillId="7" borderId="1" xfId="3" applyNumberFormat="1" applyFont="1" applyFill="1" applyBorder="1" applyAlignment="1">
      <alignment vertical="center"/>
    </xf>
    <xf numFmtId="38" fontId="5" fillId="0" borderId="1" xfId="6" applyFont="1" applyBorder="1" applyAlignment="1">
      <alignment horizontal="center" vertical="center"/>
    </xf>
    <xf numFmtId="38" fontId="5" fillId="0" borderId="0" xfId="6" applyFont="1" applyAlignment="1">
      <alignment horizontal="right"/>
    </xf>
    <xf numFmtId="38" fontId="16" fillId="0" borderId="0" xfId="6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9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3" xfId="6" applyFont="1" applyBorder="1" applyAlignment="1">
      <alignment horizontal="center" vertical="center"/>
    </xf>
    <xf numFmtId="38" fontId="5" fillId="0" borderId="4" xfId="6" applyFont="1" applyBorder="1" applyAlignment="1">
      <alignment horizontal="center" vertical="center"/>
    </xf>
    <xf numFmtId="38" fontId="5" fillId="0" borderId="5" xfId="6" applyFont="1" applyBorder="1" applyAlignment="1">
      <alignment horizontal="center" vertical="center"/>
    </xf>
    <xf numFmtId="38" fontId="5" fillId="0" borderId="6" xfId="6" applyFont="1" applyBorder="1" applyAlignment="1">
      <alignment horizontal="center" vertical="center"/>
    </xf>
  </cellXfs>
  <cellStyles count="7">
    <cellStyle name="パーセント" xfId="2" builtinId="5"/>
    <cellStyle name="桁区切り" xfId="1" builtinId="6"/>
    <cellStyle name="桁区切り 2" xfId="6" xr:uid="{00000000-0005-0000-0000-000002000000}"/>
    <cellStyle name="標準" xfId="0" builtinId="0"/>
    <cellStyle name="標準 2" xfId="5" xr:uid="{00000000-0005-0000-0000-000004000000}"/>
    <cellStyle name="標準_■標準報酬保険料一覧表(R2.3.1)" xfId="4" xr:uid="{00000000-0005-0000-0000-000005000000}"/>
    <cellStyle name="標準_任継者の前納保険料計算表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B1:L18"/>
  <sheetViews>
    <sheetView tabSelected="1" workbookViewId="0">
      <selection activeCell="B16" sqref="B16"/>
    </sheetView>
  </sheetViews>
  <sheetFormatPr defaultColWidth="14" defaultRowHeight="20.100000000000001" customHeight="1"/>
  <cols>
    <col min="1" max="1" width="3.88671875" style="2" customWidth="1"/>
    <col min="2" max="2" width="25.88671875" style="2" customWidth="1"/>
    <col min="3" max="3" width="13.88671875" style="2" customWidth="1"/>
    <col min="4" max="4" width="15.88671875" style="2" bestFit="1" customWidth="1"/>
    <col min="5" max="6" width="14.44140625" style="2" bestFit="1" customWidth="1"/>
    <col min="7" max="7" width="18.5546875" style="2" bestFit="1" customWidth="1"/>
    <col min="8" max="9" width="11.109375" style="2" customWidth="1"/>
    <col min="10" max="10" width="11.77734375" style="2" customWidth="1"/>
    <col min="11" max="11" width="15.77734375" style="2" customWidth="1"/>
    <col min="12" max="16384" width="14" style="2"/>
  </cols>
  <sheetData>
    <row r="1" spans="2:12" ht="27.75" customHeight="1">
      <c r="B1" s="1" t="s">
        <v>0</v>
      </c>
    </row>
    <row r="2" spans="2:12" ht="26.25" customHeight="1">
      <c r="B2" s="3"/>
    </row>
    <row r="3" spans="2:12" ht="26.25" customHeight="1">
      <c r="B3" s="4" t="s">
        <v>1</v>
      </c>
      <c r="C3" s="22">
        <v>500000</v>
      </c>
    </row>
    <row r="4" spans="2:12" ht="26.25" customHeight="1">
      <c r="B4" s="4" t="s">
        <v>2</v>
      </c>
      <c r="C4" s="5">
        <f>IF(C3&gt;320000,320000,C3)</f>
        <v>320000</v>
      </c>
      <c r="D4" s="6"/>
    </row>
    <row r="5" spans="2:12" ht="26.25" customHeight="1">
      <c r="B5" s="4" t="s">
        <v>3</v>
      </c>
      <c r="C5" s="7" t="str">
        <f>INDEX(標準報酬・保険料!A11:A60,MATCH('任継者保険料額 計算'!C4,標準報酬・保険料!B11:B60,0),1)</f>
        <v>23</v>
      </c>
      <c r="D5" s="6"/>
      <c r="F5" s="8"/>
      <c r="G5" s="9"/>
      <c r="H5" s="9"/>
      <c r="I5" s="9"/>
      <c r="J5" s="9"/>
      <c r="K5" s="9"/>
    </row>
    <row r="6" spans="2:12" ht="20.100000000000001" customHeight="1">
      <c r="B6" s="10"/>
      <c r="C6" s="10"/>
      <c r="D6" s="11"/>
      <c r="E6" s="12"/>
      <c r="F6" s="8"/>
    </row>
    <row r="7" spans="2:12" ht="27.75" customHeight="1">
      <c r="B7" s="4"/>
      <c r="C7" s="7" t="s">
        <v>242</v>
      </c>
      <c r="E7" s="7" t="s">
        <v>243</v>
      </c>
      <c r="F7" s="7" t="s">
        <v>241</v>
      </c>
      <c r="G7" s="139" t="s">
        <v>244</v>
      </c>
      <c r="H7" s="13"/>
      <c r="I7" s="13"/>
      <c r="J7" s="13"/>
      <c r="K7" s="13"/>
      <c r="L7" s="13"/>
    </row>
    <row r="8" spans="2:12" ht="37.5" customHeight="1">
      <c r="B8" s="14" t="s">
        <v>4</v>
      </c>
      <c r="C8" s="15">
        <f>VLOOKUP($C$4&amp;B8,'6ヶ月前納一覧'!$D:$K,2,FALSE)</f>
        <v>30967</v>
      </c>
      <c r="E8" s="15">
        <f>C8*6</f>
        <v>185802</v>
      </c>
      <c r="F8" s="15">
        <f>VLOOKUP($C$4&amp;B8,'6ヶ月前納一覧'!$D:$K,8,FALSE)</f>
        <v>183689</v>
      </c>
      <c r="G8" s="15">
        <f>E8-F8</f>
        <v>2113</v>
      </c>
      <c r="H8" s="13"/>
      <c r="I8" s="13"/>
      <c r="J8" s="13"/>
      <c r="K8" s="13"/>
      <c r="L8" s="13"/>
    </row>
    <row r="9" spans="2:12" ht="37.5" customHeight="1">
      <c r="B9" s="14" t="s">
        <v>5</v>
      </c>
      <c r="C9" s="15">
        <f>VLOOKUP($C$4&amp;B9,'6ヶ月前納一覧'!$D:$K,2,FALSE)</f>
        <v>393</v>
      </c>
      <c r="E9" s="15">
        <f>C9*6</f>
        <v>2358</v>
      </c>
      <c r="F9" s="15">
        <f>VLOOKUP($C$4&amp;B9,'6ヶ月前納一覧'!$D:$K,8,FALSE)</f>
        <v>2334</v>
      </c>
      <c r="G9" s="15">
        <f>E9-F9</f>
        <v>24</v>
      </c>
      <c r="L9" s="13"/>
    </row>
    <row r="10" spans="2:12" ht="37.5" customHeight="1">
      <c r="B10" s="135" t="s">
        <v>6</v>
      </c>
      <c r="C10" s="15">
        <f>SUM(C8:C9)</f>
        <v>31360</v>
      </c>
      <c r="D10" s="136"/>
      <c r="E10" s="15">
        <f>C10*6</f>
        <v>188160</v>
      </c>
      <c r="F10" s="15">
        <f>SUM(F8:F9)</f>
        <v>186023</v>
      </c>
      <c r="G10" s="140">
        <f>E10-F10</f>
        <v>2137</v>
      </c>
    </row>
    <row r="11" spans="2:12" ht="12.75" customHeight="1">
      <c r="B11" s="137"/>
      <c r="C11" s="16"/>
      <c r="D11" s="136"/>
      <c r="E11" s="136"/>
      <c r="F11" s="16"/>
      <c r="G11" s="16"/>
      <c r="K11" s="12"/>
    </row>
    <row r="12" spans="2:12" ht="37.5" customHeight="1">
      <c r="B12" s="135" t="s">
        <v>7</v>
      </c>
      <c r="C12" s="15">
        <f>VLOOKUP($C$4&amp;"介護保険料",'6ヶ月前納一覧'!$D:$K,2,FALSE)</f>
        <v>5408</v>
      </c>
      <c r="D12" s="136"/>
      <c r="E12" s="15">
        <f>C12*6</f>
        <v>32448</v>
      </c>
      <c r="F12" s="15">
        <f>VLOOKUP($C$4&amp;"介護保険料",'6ヶ月前納一覧'!$D:$K,8,FALSE)</f>
        <v>32079</v>
      </c>
      <c r="G12" s="15">
        <f>E12-F12</f>
        <v>369</v>
      </c>
      <c r="K12" s="17"/>
    </row>
    <row r="13" spans="2:12" ht="37.5" customHeight="1">
      <c r="B13" s="135" t="s">
        <v>8</v>
      </c>
      <c r="C13" s="138">
        <f>SUM(C10:C12)</f>
        <v>36768</v>
      </c>
      <c r="D13" s="136"/>
      <c r="E13" s="15">
        <f>C13*6</f>
        <v>220608</v>
      </c>
      <c r="F13" s="138">
        <f>SUM(F10:F12)</f>
        <v>218102</v>
      </c>
      <c r="G13" s="141">
        <f>E13-F13</f>
        <v>2506</v>
      </c>
    </row>
    <row r="15" spans="2:12" ht="20.100000000000001" customHeight="1">
      <c r="B15" s="3" t="s">
        <v>246</v>
      </c>
    </row>
    <row r="16" spans="2:12" ht="20.100000000000001" customHeight="1">
      <c r="B16" s="3" t="s">
        <v>9</v>
      </c>
    </row>
    <row r="17" spans="2:2" ht="20.100000000000001" customHeight="1">
      <c r="B17" s="3" t="s">
        <v>10</v>
      </c>
    </row>
    <row r="18" spans="2:2" ht="20.100000000000001" customHeight="1">
      <c r="B18" s="3" t="s">
        <v>245</v>
      </c>
    </row>
  </sheetData>
  <phoneticPr fontId="3"/>
  <printOptions horizontalCentered="1"/>
  <pageMargins left="0.39370078740157483" right="0.39370078740157483" top="0.59055118110236227" bottom="0.98425196850393704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"/>
  <sheetViews>
    <sheetView showGridLines="0" workbookViewId="0">
      <pane ySplit="10" topLeftCell="A23" activePane="bottomLeft" state="frozen"/>
      <selection pane="bottomLeft" activeCell="F24" sqref="F24"/>
    </sheetView>
  </sheetViews>
  <sheetFormatPr defaultRowHeight="15.75"/>
  <cols>
    <col min="1" max="1" width="4.44140625" style="18" customWidth="1"/>
    <col min="2" max="2" width="11.21875" style="19" customWidth="1"/>
    <col min="3" max="3" width="7.6640625" style="19" customWidth="1"/>
    <col min="4" max="4" width="10.33203125" style="19" customWidth="1"/>
    <col min="5" max="5" width="2.77734375" style="20" customWidth="1"/>
    <col min="6" max="6" width="10.33203125" style="19" customWidth="1"/>
    <col min="7" max="12" width="9.44140625" style="19" customWidth="1"/>
    <col min="13" max="16384" width="8.88671875" style="21"/>
  </cols>
  <sheetData>
    <row r="1" spans="1:12" ht="24.95" customHeight="1">
      <c r="A1" s="61"/>
      <c r="B1" s="62"/>
      <c r="C1" s="62"/>
      <c r="D1" s="63" t="s">
        <v>11</v>
      </c>
      <c r="E1" s="64"/>
      <c r="F1" s="62"/>
      <c r="G1" s="62"/>
      <c r="H1" s="62"/>
      <c r="I1" s="62"/>
      <c r="J1" s="143" t="s">
        <v>12</v>
      </c>
      <c r="K1" s="143"/>
      <c r="L1" s="143"/>
    </row>
    <row r="2" spans="1:12">
      <c r="A2" s="61"/>
      <c r="B2" s="62"/>
      <c r="C2" s="62"/>
      <c r="D2" s="62"/>
      <c r="E2" s="64"/>
      <c r="F2" s="62"/>
      <c r="G2" s="62"/>
      <c r="H2" s="62"/>
      <c r="I2" s="62"/>
      <c r="J2" s="62"/>
      <c r="K2" s="62"/>
      <c r="L2" s="62"/>
    </row>
    <row r="3" spans="1:12">
      <c r="A3" s="61"/>
      <c r="B3" s="62"/>
      <c r="C3" s="62"/>
      <c r="D3" s="62"/>
      <c r="E3" s="64"/>
      <c r="F3" s="62"/>
      <c r="G3" s="144" t="s">
        <v>13</v>
      </c>
      <c r="H3" s="145"/>
      <c r="I3" s="62"/>
      <c r="J3" s="144" t="s">
        <v>14</v>
      </c>
      <c r="K3" s="146"/>
      <c r="L3" s="62"/>
    </row>
    <row r="4" spans="1:12">
      <c r="A4" s="61"/>
      <c r="B4" s="62"/>
      <c r="C4" s="62"/>
      <c r="D4" s="62"/>
      <c r="E4" s="64" t="s">
        <v>15</v>
      </c>
      <c r="F4" s="62"/>
      <c r="G4" s="65" t="s">
        <v>16</v>
      </c>
      <c r="H4" s="66">
        <v>5.6430000000000001E-2</v>
      </c>
      <c r="I4" s="62"/>
      <c r="J4" s="65" t="s">
        <v>110</v>
      </c>
      <c r="K4" s="67">
        <v>8.4499999999999992E-3</v>
      </c>
      <c r="L4" s="62"/>
    </row>
    <row r="5" spans="1:12">
      <c r="A5" s="61"/>
      <c r="B5" s="62"/>
      <c r="C5" s="62"/>
      <c r="D5" s="68"/>
      <c r="E5" s="69" t="s">
        <v>17</v>
      </c>
      <c r="F5" s="68"/>
      <c r="G5" s="70" t="s">
        <v>18</v>
      </c>
      <c r="H5" s="71">
        <v>4.1570000000000003E-2</v>
      </c>
      <c r="I5" s="68"/>
      <c r="J5" s="70" t="s">
        <v>110</v>
      </c>
      <c r="K5" s="67">
        <v>8.4499999999999992E-3</v>
      </c>
      <c r="L5" s="68"/>
    </row>
    <row r="6" spans="1:12" ht="15.75" customHeight="1">
      <c r="A6" s="147" t="s">
        <v>111</v>
      </c>
      <c r="B6" s="148"/>
      <c r="C6" s="148"/>
      <c r="D6" s="148"/>
      <c r="E6" s="64" t="s">
        <v>19</v>
      </c>
      <c r="F6" s="62"/>
      <c r="G6" s="65" t="s">
        <v>20</v>
      </c>
      <c r="H6" s="66">
        <f>+H4+H5</f>
        <v>9.8000000000000004E-2</v>
      </c>
      <c r="I6" s="62"/>
      <c r="J6" s="65" t="s">
        <v>112</v>
      </c>
      <c r="K6" s="67">
        <f>+K4+K5</f>
        <v>1.6899999999999998E-2</v>
      </c>
      <c r="L6" s="62"/>
    </row>
    <row r="7" spans="1:12" ht="15.75" customHeight="1">
      <c r="A7" s="149"/>
      <c r="B7" s="149"/>
      <c r="C7" s="149"/>
      <c r="D7" s="149"/>
      <c r="E7" s="64"/>
      <c r="F7" s="62"/>
      <c r="G7" s="62"/>
      <c r="H7" s="62"/>
      <c r="I7" s="62"/>
      <c r="J7" s="62"/>
      <c r="K7" s="62"/>
      <c r="L7" s="62"/>
    </row>
    <row r="8" spans="1:12" ht="17.100000000000001" customHeight="1" thickBot="1">
      <c r="A8" s="150" t="s">
        <v>21</v>
      </c>
      <c r="B8" s="142" t="s">
        <v>22</v>
      </c>
      <c r="C8" s="142"/>
      <c r="D8" s="142" t="s">
        <v>23</v>
      </c>
      <c r="E8" s="142"/>
      <c r="F8" s="151"/>
      <c r="G8" s="152" t="s">
        <v>24</v>
      </c>
      <c r="H8" s="142"/>
      <c r="I8" s="153" t="s">
        <v>19</v>
      </c>
      <c r="J8" s="154" t="s">
        <v>25</v>
      </c>
      <c r="K8" s="142"/>
      <c r="L8" s="142" t="s">
        <v>19</v>
      </c>
    </row>
    <row r="9" spans="1:12" ht="17.100000000000001" customHeight="1">
      <c r="A9" s="150"/>
      <c r="B9" s="72" t="s">
        <v>26</v>
      </c>
      <c r="C9" s="72" t="s">
        <v>27</v>
      </c>
      <c r="D9" s="142"/>
      <c r="E9" s="142"/>
      <c r="F9" s="151"/>
      <c r="G9" s="73" t="s">
        <v>28</v>
      </c>
      <c r="H9" s="74" t="s">
        <v>29</v>
      </c>
      <c r="I9" s="153"/>
      <c r="J9" s="75" t="s">
        <v>28</v>
      </c>
      <c r="K9" s="74" t="s">
        <v>29</v>
      </c>
      <c r="L9" s="142"/>
    </row>
    <row r="10" spans="1:12" s="18" customFormat="1" ht="17.100000000000001" customHeight="1">
      <c r="A10" s="76"/>
      <c r="B10" s="77" t="s">
        <v>30</v>
      </c>
      <c r="C10" s="77" t="s">
        <v>30</v>
      </c>
      <c r="D10" s="78" t="s">
        <v>31</v>
      </c>
      <c r="E10" s="79"/>
      <c r="F10" s="80" t="s">
        <v>32</v>
      </c>
      <c r="G10" s="81" t="s">
        <v>30</v>
      </c>
      <c r="H10" s="82" t="s">
        <v>30</v>
      </c>
      <c r="I10" s="78" t="s">
        <v>30</v>
      </c>
      <c r="J10" s="81" t="s">
        <v>30</v>
      </c>
      <c r="K10" s="82" t="s">
        <v>30</v>
      </c>
      <c r="L10" s="77" t="s">
        <v>30</v>
      </c>
    </row>
    <row r="11" spans="1:12" ht="17.100000000000001" customHeight="1">
      <c r="A11" s="83" t="s">
        <v>33</v>
      </c>
      <c r="B11" s="84">
        <v>58000</v>
      </c>
      <c r="C11" s="85">
        <v>1930</v>
      </c>
      <c r="D11" s="86" t="s">
        <v>34</v>
      </c>
      <c r="E11" s="87"/>
      <c r="F11" s="88">
        <v>63000</v>
      </c>
      <c r="G11" s="89">
        <f t="shared" ref="G11:G60" si="0">ROUNDDOWN(+B11*$H$5,0)</f>
        <v>2411</v>
      </c>
      <c r="H11" s="90">
        <f t="shared" ref="H11:H60" si="1">+I11-G11</f>
        <v>3273</v>
      </c>
      <c r="I11" s="91">
        <f t="shared" ref="I11:I60" si="2">ROUNDDOWN(B11*$H$6,0)</f>
        <v>5684</v>
      </c>
      <c r="J11" s="89">
        <f t="shared" ref="J11:J60" si="3">ROUNDDOWN(+B11*$K$4,0)</f>
        <v>490</v>
      </c>
      <c r="K11" s="92">
        <f t="shared" ref="K11:K60" si="4">+L11-J11</f>
        <v>490</v>
      </c>
      <c r="L11" s="93">
        <f t="shared" ref="L11:L60" si="5">ROUND(B11*$K$6,0)</f>
        <v>980</v>
      </c>
    </row>
    <row r="12" spans="1:12" ht="17.100000000000001" customHeight="1">
      <c r="A12" s="83" t="s">
        <v>35</v>
      </c>
      <c r="B12" s="84">
        <v>68000</v>
      </c>
      <c r="C12" s="85">
        <v>2270</v>
      </c>
      <c r="D12" s="91">
        <v>63000</v>
      </c>
      <c r="E12" s="87" t="s">
        <v>36</v>
      </c>
      <c r="F12" s="88">
        <v>73000</v>
      </c>
      <c r="G12" s="89">
        <f t="shared" si="0"/>
        <v>2826</v>
      </c>
      <c r="H12" s="90">
        <f t="shared" si="1"/>
        <v>3838</v>
      </c>
      <c r="I12" s="91">
        <f t="shared" si="2"/>
        <v>6664</v>
      </c>
      <c r="J12" s="89">
        <f t="shared" si="3"/>
        <v>574</v>
      </c>
      <c r="K12" s="92">
        <f t="shared" si="4"/>
        <v>575</v>
      </c>
      <c r="L12" s="93">
        <f t="shared" si="5"/>
        <v>1149</v>
      </c>
    </row>
    <row r="13" spans="1:12" ht="17.100000000000001" customHeight="1">
      <c r="A13" s="83" t="s">
        <v>37</v>
      </c>
      <c r="B13" s="84">
        <v>78000</v>
      </c>
      <c r="C13" s="85">
        <v>2600</v>
      </c>
      <c r="D13" s="91">
        <v>73000</v>
      </c>
      <c r="E13" s="87" t="s">
        <v>36</v>
      </c>
      <c r="F13" s="88">
        <v>83000</v>
      </c>
      <c r="G13" s="89">
        <f t="shared" si="0"/>
        <v>3242</v>
      </c>
      <c r="H13" s="90">
        <f t="shared" si="1"/>
        <v>4402</v>
      </c>
      <c r="I13" s="91">
        <f t="shared" si="2"/>
        <v>7644</v>
      </c>
      <c r="J13" s="89">
        <f t="shared" si="3"/>
        <v>659</v>
      </c>
      <c r="K13" s="92">
        <f t="shared" si="4"/>
        <v>659</v>
      </c>
      <c r="L13" s="93">
        <f t="shared" si="5"/>
        <v>1318</v>
      </c>
    </row>
    <row r="14" spans="1:12" ht="17.100000000000001" customHeight="1">
      <c r="A14" s="83" t="s">
        <v>38</v>
      </c>
      <c r="B14" s="84">
        <v>88000</v>
      </c>
      <c r="C14" s="85">
        <v>2930</v>
      </c>
      <c r="D14" s="91">
        <v>83000</v>
      </c>
      <c r="E14" s="87" t="s">
        <v>36</v>
      </c>
      <c r="F14" s="88">
        <v>93000</v>
      </c>
      <c r="G14" s="89">
        <f t="shared" si="0"/>
        <v>3658</v>
      </c>
      <c r="H14" s="90">
        <f t="shared" si="1"/>
        <v>4966</v>
      </c>
      <c r="I14" s="91">
        <f t="shared" si="2"/>
        <v>8624</v>
      </c>
      <c r="J14" s="89">
        <f t="shared" si="3"/>
        <v>743</v>
      </c>
      <c r="K14" s="92">
        <f t="shared" si="4"/>
        <v>744</v>
      </c>
      <c r="L14" s="93">
        <f t="shared" si="5"/>
        <v>1487</v>
      </c>
    </row>
    <row r="15" spans="1:12" ht="17.100000000000001" customHeight="1">
      <c r="A15" s="83" t="s">
        <v>39</v>
      </c>
      <c r="B15" s="84">
        <v>98000</v>
      </c>
      <c r="C15" s="85">
        <v>3270</v>
      </c>
      <c r="D15" s="91">
        <v>93000</v>
      </c>
      <c r="E15" s="87" t="s">
        <v>36</v>
      </c>
      <c r="F15" s="88">
        <v>101000</v>
      </c>
      <c r="G15" s="89">
        <f t="shared" si="0"/>
        <v>4073</v>
      </c>
      <c r="H15" s="90">
        <f t="shared" si="1"/>
        <v>5531</v>
      </c>
      <c r="I15" s="91">
        <f t="shared" si="2"/>
        <v>9604</v>
      </c>
      <c r="J15" s="89">
        <f t="shared" si="3"/>
        <v>828</v>
      </c>
      <c r="K15" s="92">
        <f t="shared" si="4"/>
        <v>828</v>
      </c>
      <c r="L15" s="93">
        <f t="shared" si="5"/>
        <v>1656</v>
      </c>
    </row>
    <row r="16" spans="1:12" ht="17.100000000000001" customHeight="1">
      <c r="A16" s="83" t="s">
        <v>40</v>
      </c>
      <c r="B16" s="84">
        <v>104000</v>
      </c>
      <c r="C16" s="85">
        <v>3470</v>
      </c>
      <c r="D16" s="91">
        <v>101000</v>
      </c>
      <c r="E16" s="87" t="s">
        <v>36</v>
      </c>
      <c r="F16" s="88">
        <v>107000</v>
      </c>
      <c r="G16" s="89">
        <f t="shared" si="0"/>
        <v>4323</v>
      </c>
      <c r="H16" s="90">
        <f t="shared" si="1"/>
        <v>5869</v>
      </c>
      <c r="I16" s="91">
        <f t="shared" si="2"/>
        <v>10192</v>
      </c>
      <c r="J16" s="89">
        <f t="shared" si="3"/>
        <v>878</v>
      </c>
      <c r="K16" s="92">
        <f t="shared" si="4"/>
        <v>880</v>
      </c>
      <c r="L16" s="94">
        <f t="shared" si="5"/>
        <v>1758</v>
      </c>
    </row>
    <row r="17" spans="1:12" ht="17.100000000000001" customHeight="1">
      <c r="A17" s="83" t="s">
        <v>41</v>
      </c>
      <c r="B17" s="84">
        <v>110000</v>
      </c>
      <c r="C17" s="85">
        <v>3670</v>
      </c>
      <c r="D17" s="91">
        <v>107000</v>
      </c>
      <c r="E17" s="87" t="s">
        <v>36</v>
      </c>
      <c r="F17" s="88">
        <v>114000</v>
      </c>
      <c r="G17" s="89">
        <f t="shared" si="0"/>
        <v>4572</v>
      </c>
      <c r="H17" s="90">
        <f t="shared" si="1"/>
        <v>6208</v>
      </c>
      <c r="I17" s="91">
        <f t="shared" si="2"/>
        <v>10780</v>
      </c>
      <c r="J17" s="89">
        <f t="shared" si="3"/>
        <v>929</v>
      </c>
      <c r="K17" s="92">
        <f t="shared" si="4"/>
        <v>930</v>
      </c>
      <c r="L17" s="94">
        <f t="shared" si="5"/>
        <v>1859</v>
      </c>
    </row>
    <row r="18" spans="1:12" ht="17.100000000000001" customHeight="1">
      <c r="A18" s="83" t="s">
        <v>42</v>
      </c>
      <c r="B18" s="84">
        <v>118000</v>
      </c>
      <c r="C18" s="85">
        <v>3930</v>
      </c>
      <c r="D18" s="91">
        <v>114000</v>
      </c>
      <c r="E18" s="87" t="s">
        <v>36</v>
      </c>
      <c r="F18" s="88">
        <v>122000</v>
      </c>
      <c r="G18" s="89">
        <f t="shared" si="0"/>
        <v>4905</v>
      </c>
      <c r="H18" s="90">
        <f t="shared" si="1"/>
        <v>6659</v>
      </c>
      <c r="I18" s="91">
        <f t="shared" si="2"/>
        <v>11564</v>
      </c>
      <c r="J18" s="89">
        <f t="shared" si="3"/>
        <v>997</v>
      </c>
      <c r="K18" s="92">
        <f t="shared" si="4"/>
        <v>997</v>
      </c>
      <c r="L18" s="93">
        <f t="shared" si="5"/>
        <v>1994</v>
      </c>
    </row>
    <row r="19" spans="1:12" ht="17.100000000000001" customHeight="1">
      <c r="A19" s="83" t="s">
        <v>43</v>
      </c>
      <c r="B19" s="84">
        <v>126000</v>
      </c>
      <c r="C19" s="85">
        <v>4200</v>
      </c>
      <c r="D19" s="91">
        <v>122000</v>
      </c>
      <c r="E19" s="87" t="s">
        <v>36</v>
      </c>
      <c r="F19" s="88">
        <v>130000</v>
      </c>
      <c r="G19" s="89">
        <f t="shared" si="0"/>
        <v>5237</v>
      </c>
      <c r="H19" s="90">
        <f t="shared" si="1"/>
        <v>7111</v>
      </c>
      <c r="I19" s="91">
        <f t="shared" si="2"/>
        <v>12348</v>
      </c>
      <c r="J19" s="89">
        <f t="shared" si="3"/>
        <v>1064</v>
      </c>
      <c r="K19" s="92">
        <f t="shared" si="4"/>
        <v>1065</v>
      </c>
      <c r="L19" s="93">
        <f t="shared" si="5"/>
        <v>2129</v>
      </c>
    </row>
    <row r="20" spans="1:12" ht="17.100000000000001" customHeight="1">
      <c r="A20" s="83" t="s">
        <v>44</v>
      </c>
      <c r="B20" s="84">
        <v>134000</v>
      </c>
      <c r="C20" s="85">
        <v>4470</v>
      </c>
      <c r="D20" s="91">
        <v>130000</v>
      </c>
      <c r="E20" s="87" t="s">
        <v>36</v>
      </c>
      <c r="F20" s="88">
        <v>138000</v>
      </c>
      <c r="G20" s="89">
        <f t="shared" si="0"/>
        <v>5570</v>
      </c>
      <c r="H20" s="90">
        <f t="shared" si="1"/>
        <v>7562</v>
      </c>
      <c r="I20" s="91">
        <f t="shared" si="2"/>
        <v>13132</v>
      </c>
      <c r="J20" s="89">
        <f t="shared" si="3"/>
        <v>1132</v>
      </c>
      <c r="K20" s="90">
        <f t="shared" si="4"/>
        <v>1133</v>
      </c>
      <c r="L20" s="94">
        <f t="shared" si="5"/>
        <v>2265</v>
      </c>
    </row>
    <row r="21" spans="1:12" ht="17.100000000000001" customHeight="1">
      <c r="A21" s="83" t="s">
        <v>45</v>
      </c>
      <c r="B21" s="84">
        <v>142000</v>
      </c>
      <c r="C21" s="85">
        <v>4730</v>
      </c>
      <c r="D21" s="91">
        <v>138000</v>
      </c>
      <c r="E21" s="87" t="s">
        <v>36</v>
      </c>
      <c r="F21" s="88">
        <v>146000</v>
      </c>
      <c r="G21" s="89">
        <f t="shared" si="0"/>
        <v>5902</v>
      </c>
      <c r="H21" s="90">
        <f t="shared" si="1"/>
        <v>8014</v>
      </c>
      <c r="I21" s="91">
        <f t="shared" si="2"/>
        <v>13916</v>
      </c>
      <c r="J21" s="89">
        <f t="shared" si="3"/>
        <v>1199</v>
      </c>
      <c r="K21" s="90">
        <f t="shared" si="4"/>
        <v>1201</v>
      </c>
      <c r="L21" s="94">
        <f t="shared" si="5"/>
        <v>2400</v>
      </c>
    </row>
    <row r="22" spans="1:12" ht="17.100000000000001" customHeight="1">
      <c r="A22" s="83" t="s">
        <v>46</v>
      </c>
      <c r="B22" s="84">
        <v>150000</v>
      </c>
      <c r="C22" s="85">
        <v>5000</v>
      </c>
      <c r="D22" s="91">
        <v>146000</v>
      </c>
      <c r="E22" s="87" t="s">
        <v>36</v>
      </c>
      <c r="F22" s="88">
        <v>155000</v>
      </c>
      <c r="G22" s="89">
        <f t="shared" si="0"/>
        <v>6235</v>
      </c>
      <c r="H22" s="90">
        <f t="shared" si="1"/>
        <v>8465</v>
      </c>
      <c r="I22" s="91">
        <f t="shared" si="2"/>
        <v>14700</v>
      </c>
      <c r="J22" s="89">
        <f t="shared" si="3"/>
        <v>1267</v>
      </c>
      <c r="K22" s="90">
        <f t="shared" si="4"/>
        <v>1268</v>
      </c>
      <c r="L22" s="94">
        <f t="shared" si="5"/>
        <v>2535</v>
      </c>
    </row>
    <row r="23" spans="1:12" ht="17.100000000000001" customHeight="1">
      <c r="A23" s="83" t="s">
        <v>47</v>
      </c>
      <c r="B23" s="84">
        <v>160000</v>
      </c>
      <c r="C23" s="85">
        <v>5330</v>
      </c>
      <c r="D23" s="91">
        <v>155000</v>
      </c>
      <c r="E23" s="87" t="s">
        <v>36</v>
      </c>
      <c r="F23" s="88">
        <v>165000</v>
      </c>
      <c r="G23" s="89">
        <f t="shared" si="0"/>
        <v>6651</v>
      </c>
      <c r="H23" s="90">
        <f t="shared" si="1"/>
        <v>9029</v>
      </c>
      <c r="I23" s="91">
        <f t="shared" si="2"/>
        <v>15680</v>
      </c>
      <c r="J23" s="89">
        <f t="shared" si="3"/>
        <v>1352</v>
      </c>
      <c r="K23" s="90">
        <f t="shared" si="4"/>
        <v>1352</v>
      </c>
      <c r="L23" s="94">
        <f t="shared" si="5"/>
        <v>2704</v>
      </c>
    </row>
    <row r="24" spans="1:12" ht="17.100000000000001" customHeight="1">
      <c r="A24" s="83" t="s">
        <v>48</v>
      </c>
      <c r="B24" s="84">
        <v>170000</v>
      </c>
      <c r="C24" s="85">
        <v>5670</v>
      </c>
      <c r="D24" s="91">
        <v>165000</v>
      </c>
      <c r="E24" s="87" t="s">
        <v>36</v>
      </c>
      <c r="F24" s="88">
        <v>175000</v>
      </c>
      <c r="G24" s="89">
        <f t="shared" si="0"/>
        <v>7066</v>
      </c>
      <c r="H24" s="90">
        <f t="shared" si="1"/>
        <v>9594</v>
      </c>
      <c r="I24" s="91">
        <f t="shared" si="2"/>
        <v>16660</v>
      </c>
      <c r="J24" s="89">
        <f t="shared" si="3"/>
        <v>1436</v>
      </c>
      <c r="K24" s="90">
        <f t="shared" si="4"/>
        <v>1437</v>
      </c>
      <c r="L24" s="94">
        <f t="shared" si="5"/>
        <v>2873</v>
      </c>
    </row>
    <row r="25" spans="1:12" ht="17.100000000000001" customHeight="1">
      <c r="A25" s="83" t="s">
        <v>49</v>
      </c>
      <c r="B25" s="84">
        <v>180000</v>
      </c>
      <c r="C25" s="85">
        <v>6000</v>
      </c>
      <c r="D25" s="91">
        <v>175000</v>
      </c>
      <c r="E25" s="87" t="s">
        <v>36</v>
      </c>
      <c r="F25" s="88">
        <v>185000</v>
      </c>
      <c r="G25" s="89">
        <f t="shared" si="0"/>
        <v>7482</v>
      </c>
      <c r="H25" s="90">
        <f t="shared" si="1"/>
        <v>10158</v>
      </c>
      <c r="I25" s="91">
        <f t="shared" si="2"/>
        <v>17640</v>
      </c>
      <c r="J25" s="89">
        <f t="shared" si="3"/>
        <v>1521</v>
      </c>
      <c r="K25" s="90">
        <f t="shared" si="4"/>
        <v>1521</v>
      </c>
      <c r="L25" s="94">
        <f t="shared" si="5"/>
        <v>3042</v>
      </c>
    </row>
    <row r="26" spans="1:12" ht="17.100000000000001" customHeight="1">
      <c r="A26" s="83" t="s">
        <v>50</v>
      </c>
      <c r="B26" s="84">
        <v>190000</v>
      </c>
      <c r="C26" s="85">
        <v>6330</v>
      </c>
      <c r="D26" s="91">
        <v>185000</v>
      </c>
      <c r="E26" s="87" t="s">
        <v>36</v>
      </c>
      <c r="F26" s="88">
        <v>195000</v>
      </c>
      <c r="G26" s="89">
        <f t="shared" si="0"/>
        <v>7898</v>
      </c>
      <c r="H26" s="90">
        <f t="shared" si="1"/>
        <v>10722</v>
      </c>
      <c r="I26" s="91">
        <f t="shared" si="2"/>
        <v>18620</v>
      </c>
      <c r="J26" s="89">
        <f t="shared" si="3"/>
        <v>1605</v>
      </c>
      <c r="K26" s="90">
        <f t="shared" si="4"/>
        <v>1606</v>
      </c>
      <c r="L26" s="94">
        <f t="shared" si="5"/>
        <v>3211</v>
      </c>
    </row>
    <row r="27" spans="1:12" ht="17.100000000000001" customHeight="1">
      <c r="A27" s="83" t="s">
        <v>51</v>
      </c>
      <c r="B27" s="84">
        <v>200000</v>
      </c>
      <c r="C27" s="85">
        <v>6670</v>
      </c>
      <c r="D27" s="91">
        <v>195000</v>
      </c>
      <c r="E27" s="87" t="s">
        <v>36</v>
      </c>
      <c r="F27" s="88">
        <v>210000</v>
      </c>
      <c r="G27" s="89">
        <f t="shared" si="0"/>
        <v>8314</v>
      </c>
      <c r="H27" s="90">
        <f t="shared" si="1"/>
        <v>11286</v>
      </c>
      <c r="I27" s="91">
        <f t="shared" si="2"/>
        <v>19600</v>
      </c>
      <c r="J27" s="89">
        <f t="shared" si="3"/>
        <v>1690</v>
      </c>
      <c r="K27" s="90">
        <f t="shared" si="4"/>
        <v>1690</v>
      </c>
      <c r="L27" s="94">
        <f t="shared" si="5"/>
        <v>3380</v>
      </c>
    </row>
    <row r="28" spans="1:12" ht="17.100000000000001" customHeight="1">
      <c r="A28" s="83" t="s">
        <v>52</v>
      </c>
      <c r="B28" s="84">
        <v>220000</v>
      </c>
      <c r="C28" s="85">
        <v>7330</v>
      </c>
      <c r="D28" s="91">
        <v>210000</v>
      </c>
      <c r="E28" s="87" t="s">
        <v>36</v>
      </c>
      <c r="F28" s="88">
        <v>230000</v>
      </c>
      <c r="G28" s="89">
        <f t="shared" si="0"/>
        <v>9145</v>
      </c>
      <c r="H28" s="90">
        <f t="shared" si="1"/>
        <v>12415</v>
      </c>
      <c r="I28" s="91">
        <f t="shared" si="2"/>
        <v>21560</v>
      </c>
      <c r="J28" s="89">
        <f t="shared" si="3"/>
        <v>1859</v>
      </c>
      <c r="K28" s="90">
        <f t="shared" si="4"/>
        <v>1859</v>
      </c>
      <c r="L28" s="94">
        <f t="shared" si="5"/>
        <v>3718</v>
      </c>
    </row>
    <row r="29" spans="1:12" ht="17.100000000000001" customHeight="1">
      <c r="A29" s="83" t="s">
        <v>53</v>
      </c>
      <c r="B29" s="84">
        <v>240000</v>
      </c>
      <c r="C29" s="85">
        <v>8000</v>
      </c>
      <c r="D29" s="91">
        <v>230000</v>
      </c>
      <c r="E29" s="87" t="s">
        <v>36</v>
      </c>
      <c r="F29" s="88">
        <v>250000</v>
      </c>
      <c r="G29" s="89">
        <f t="shared" si="0"/>
        <v>9976</v>
      </c>
      <c r="H29" s="90">
        <f t="shared" si="1"/>
        <v>13544</v>
      </c>
      <c r="I29" s="91">
        <f t="shared" si="2"/>
        <v>23520</v>
      </c>
      <c r="J29" s="89">
        <f t="shared" si="3"/>
        <v>2028</v>
      </c>
      <c r="K29" s="90">
        <f t="shared" si="4"/>
        <v>2028</v>
      </c>
      <c r="L29" s="94">
        <f t="shared" si="5"/>
        <v>4056</v>
      </c>
    </row>
    <row r="30" spans="1:12" ht="17.100000000000001" customHeight="1">
      <c r="A30" s="83" t="s">
        <v>54</v>
      </c>
      <c r="B30" s="84">
        <v>260000</v>
      </c>
      <c r="C30" s="85">
        <v>8670</v>
      </c>
      <c r="D30" s="91">
        <v>250000</v>
      </c>
      <c r="E30" s="87" t="s">
        <v>36</v>
      </c>
      <c r="F30" s="88">
        <v>270000</v>
      </c>
      <c r="G30" s="89">
        <f t="shared" si="0"/>
        <v>10808</v>
      </c>
      <c r="H30" s="90">
        <f t="shared" si="1"/>
        <v>14672</v>
      </c>
      <c r="I30" s="91">
        <f t="shared" si="2"/>
        <v>25480</v>
      </c>
      <c r="J30" s="89">
        <f t="shared" si="3"/>
        <v>2197</v>
      </c>
      <c r="K30" s="90">
        <f t="shared" si="4"/>
        <v>2197</v>
      </c>
      <c r="L30" s="94">
        <f t="shared" si="5"/>
        <v>4394</v>
      </c>
    </row>
    <row r="31" spans="1:12" ht="17.100000000000001" customHeight="1">
      <c r="A31" s="83" t="s">
        <v>55</v>
      </c>
      <c r="B31" s="84">
        <v>280000</v>
      </c>
      <c r="C31" s="85">
        <v>9330</v>
      </c>
      <c r="D31" s="91">
        <v>270000</v>
      </c>
      <c r="E31" s="87" t="s">
        <v>36</v>
      </c>
      <c r="F31" s="88">
        <v>290000</v>
      </c>
      <c r="G31" s="89">
        <f t="shared" si="0"/>
        <v>11639</v>
      </c>
      <c r="H31" s="90">
        <f t="shared" si="1"/>
        <v>15801</v>
      </c>
      <c r="I31" s="91">
        <f t="shared" si="2"/>
        <v>27440</v>
      </c>
      <c r="J31" s="89">
        <f t="shared" si="3"/>
        <v>2366</v>
      </c>
      <c r="K31" s="90">
        <f t="shared" si="4"/>
        <v>2366</v>
      </c>
      <c r="L31" s="94">
        <f t="shared" si="5"/>
        <v>4732</v>
      </c>
    </row>
    <row r="32" spans="1:12" ht="17.100000000000001" customHeight="1" thickBot="1">
      <c r="A32" s="95" t="s">
        <v>56</v>
      </c>
      <c r="B32" s="96">
        <v>300000</v>
      </c>
      <c r="C32" s="97">
        <v>10000</v>
      </c>
      <c r="D32" s="98">
        <v>290000</v>
      </c>
      <c r="E32" s="99" t="s">
        <v>36</v>
      </c>
      <c r="F32" s="100">
        <v>310000</v>
      </c>
      <c r="G32" s="101">
        <f t="shared" si="0"/>
        <v>12471</v>
      </c>
      <c r="H32" s="102">
        <f t="shared" si="1"/>
        <v>16929</v>
      </c>
      <c r="I32" s="98">
        <f t="shared" si="2"/>
        <v>29400</v>
      </c>
      <c r="J32" s="101">
        <f t="shared" si="3"/>
        <v>2535</v>
      </c>
      <c r="K32" s="102">
        <f t="shared" si="4"/>
        <v>2535</v>
      </c>
      <c r="L32" s="103">
        <f t="shared" si="5"/>
        <v>5070</v>
      </c>
    </row>
    <row r="33" spans="1:12" ht="17.100000000000001" customHeight="1" thickBot="1">
      <c r="A33" s="104" t="s">
        <v>57</v>
      </c>
      <c r="B33" s="105">
        <v>320000</v>
      </c>
      <c r="C33" s="106">
        <v>10670</v>
      </c>
      <c r="D33" s="130">
        <v>310000</v>
      </c>
      <c r="E33" s="131" t="s">
        <v>36</v>
      </c>
      <c r="F33" s="132">
        <v>330000</v>
      </c>
      <c r="G33" s="107">
        <f t="shared" si="0"/>
        <v>13302</v>
      </c>
      <c r="H33" s="133">
        <f t="shared" si="1"/>
        <v>18058</v>
      </c>
      <c r="I33" s="130">
        <f t="shared" si="2"/>
        <v>31360</v>
      </c>
      <c r="J33" s="107">
        <f t="shared" si="3"/>
        <v>2704</v>
      </c>
      <c r="K33" s="133">
        <f t="shared" si="4"/>
        <v>2704</v>
      </c>
      <c r="L33" s="134">
        <f t="shared" si="5"/>
        <v>5408</v>
      </c>
    </row>
    <row r="34" spans="1:12" ht="17.100000000000001" customHeight="1">
      <c r="A34" s="108" t="s">
        <v>58</v>
      </c>
      <c r="B34" s="109">
        <v>340000</v>
      </c>
      <c r="C34" s="110">
        <v>11330</v>
      </c>
      <c r="D34" s="125">
        <v>330000</v>
      </c>
      <c r="E34" s="126" t="s">
        <v>36</v>
      </c>
      <c r="F34" s="127">
        <v>350000</v>
      </c>
      <c r="G34" s="114">
        <f t="shared" si="0"/>
        <v>14133</v>
      </c>
      <c r="H34" s="128">
        <f t="shared" si="1"/>
        <v>19187</v>
      </c>
      <c r="I34" s="125">
        <f t="shared" si="2"/>
        <v>33320</v>
      </c>
      <c r="J34" s="114">
        <f>ROUNDDOWN(+B34*$K$4,0)</f>
        <v>2873</v>
      </c>
      <c r="K34" s="128">
        <f>+L34-J34</f>
        <v>2873</v>
      </c>
      <c r="L34" s="129">
        <f>ROUND(B34*$K$6,0)</f>
        <v>5746</v>
      </c>
    </row>
    <row r="35" spans="1:12" ht="17.100000000000001" customHeight="1">
      <c r="A35" s="108" t="s">
        <v>59</v>
      </c>
      <c r="B35" s="109">
        <v>360000</v>
      </c>
      <c r="C35" s="110">
        <v>12000</v>
      </c>
      <c r="D35" s="111">
        <v>350000</v>
      </c>
      <c r="E35" s="112" t="s">
        <v>36</v>
      </c>
      <c r="F35" s="113">
        <v>370000</v>
      </c>
      <c r="G35" s="114">
        <f t="shared" si="0"/>
        <v>14965</v>
      </c>
      <c r="H35" s="115">
        <f t="shared" si="1"/>
        <v>20315</v>
      </c>
      <c r="I35" s="111">
        <f t="shared" si="2"/>
        <v>35280</v>
      </c>
      <c r="J35" s="114">
        <f t="shared" si="3"/>
        <v>3042</v>
      </c>
      <c r="K35" s="115">
        <f t="shared" si="4"/>
        <v>3042</v>
      </c>
      <c r="L35" s="116">
        <f t="shared" si="5"/>
        <v>6084</v>
      </c>
    </row>
    <row r="36" spans="1:12" ht="17.100000000000001" customHeight="1">
      <c r="A36" s="83" t="s">
        <v>60</v>
      </c>
      <c r="B36" s="84">
        <v>380000</v>
      </c>
      <c r="C36" s="85">
        <v>12670</v>
      </c>
      <c r="D36" s="91">
        <v>370000</v>
      </c>
      <c r="E36" s="87" t="s">
        <v>36</v>
      </c>
      <c r="F36" s="88">
        <v>395000</v>
      </c>
      <c r="G36" s="89">
        <f t="shared" si="0"/>
        <v>15796</v>
      </c>
      <c r="H36" s="90">
        <f t="shared" si="1"/>
        <v>21444</v>
      </c>
      <c r="I36" s="91">
        <f t="shared" si="2"/>
        <v>37240</v>
      </c>
      <c r="J36" s="89">
        <f t="shared" si="3"/>
        <v>3211</v>
      </c>
      <c r="K36" s="90">
        <f t="shared" si="4"/>
        <v>3211</v>
      </c>
      <c r="L36" s="94">
        <f t="shared" si="5"/>
        <v>6422</v>
      </c>
    </row>
    <row r="37" spans="1:12" ht="17.100000000000001" customHeight="1">
      <c r="A37" s="83" t="s">
        <v>61</v>
      </c>
      <c r="B37" s="84">
        <v>410000</v>
      </c>
      <c r="C37" s="85">
        <v>13670</v>
      </c>
      <c r="D37" s="91">
        <v>395000</v>
      </c>
      <c r="E37" s="87" t="s">
        <v>36</v>
      </c>
      <c r="F37" s="88">
        <v>425000</v>
      </c>
      <c r="G37" s="89">
        <f t="shared" si="0"/>
        <v>17043</v>
      </c>
      <c r="H37" s="90">
        <f t="shared" si="1"/>
        <v>23137</v>
      </c>
      <c r="I37" s="91">
        <f t="shared" si="2"/>
        <v>40180</v>
      </c>
      <c r="J37" s="89">
        <f t="shared" si="3"/>
        <v>3464</v>
      </c>
      <c r="K37" s="90">
        <f t="shared" si="4"/>
        <v>3465</v>
      </c>
      <c r="L37" s="94">
        <f t="shared" si="5"/>
        <v>6929</v>
      </c>
    </row>
    <row r="38" spans="1:12" ht="17.100000000000001" customHeight="1">
      <c r="A38" s="83" t="s">
        <v>62</v>
      </c>
      <c r="B38" s="84">
        <v>440000</v>
      </c>
      <c r="C38" s="85">
        <v>14670</v>
      </c>
      <c r="D38" s="91">
        <v>425000</v>
      </c>
      <c r="E38" s="87" t="s">
        <v>36</v>
      </c>
      <c r="F38" s="88">
        <v>455000</v>
      </c>
      <c r="G38" s="89">
        <f t="shared" si="0"/>
        <v>18290</v>
      </c>
      <c r="H38" s="90">
        <f t="shared" si="1"/>
        <v>24830</v>
      </c>
      <c r="I38" s="91">
        <f t="shared" si="2"/>
        <v>43120</v>
      </c>
      <c r="J38" s="89">
        <f t="shared" si="3"/>
        <v>3718</v>
      </c>
      <c r="K38" s="90">
        <f t="shared" si="4"/>
        <v>3718</v>
      </c>
      <c r="L38" s="94">
        <f t="shared" si="5"/>
        <v>7436</v>
      </c>
    </row>
    <row r="39" spans="1:12" ht="17.100000000000001" customHeight="1">
      <c r="A39" s="83" t="s">
        <v>63</v>
      </c>
      <c r="B39" s="84">
        <v>470000</v>
      </c>
      <c r="C39" s="85">
        <v>15670</v>
      </c>
      <c r="D39" s="91">
        <v>455000</v>
      </c>
      <c r="E39" s="87" t="s">
        <v>36</v>
      </c>
      <c r="F39" s="88">
        <v>485000</v>
      </c>
      <c r="G39" s="89">
        <f t="shared" si="0"/>
        <v>19537</v>
      </c>
      <c r="H39" s="90">
        <f t="shared" si="1"/>
        <v>26523</v>
      </c>
      <c r="I39" s="91">
        <f t="shared" si="2"/>
        <v>46060</v>
      </c>
      <c r="J39" s="89">
        <f t="shared" si="3"/>
        <v>3971</v>
      </c>
      <c r="K39" s="90">
        <f t="shared" si="4"/>
        <v>3972</v>
      </c>
      <c r="L39" s="94">
        <f t="shared" si="5"/>
        <v>7943</v>
      </c>
    </row>
    <row r="40" spans="1:12" ht="17.100000000000001" customHeight="1">
      <c r="A40" s="83" t="s">
        <v>64</v>
      </c>
      <c r="B40" s="84">
        <v>500000</v>
      </c>
      <c r="C40" s="85">
        <v>16670</v>
      </c>
      <c r="D40" s="91">
        <v>485000</v>
      </c>
      <c r="E40" s="87" t="s">
        <v>36</v>
      </c>
      <c r="F40" s="88">
        <v>515000</v>
      </c>
      <c r="G40" s="89">
        <f t="shared" si="0"/>
        <v>20785</v>
      </c>
      <c r="H40" s="90">
        <f t="shared" si="1"/>
        <v>28215</v>
      </c>
      <c r="I40" s="91">
        <f t="shared" si="2"/>
        <v>49000</v>
      </c>
      <c r="J40" s="89">
        <f t="shared" si="3"/>
        <v>4225</v>
      </c>
      <c r="K40" s="90">
        <f t="shared" si="4"/>
        <v>4225</v>
      </c>
      <c r="L40" s="94">
        <f t="shared" si="5"/>
        <v>8450</v>
      </c>
    </row>
    <row r="41" spans="1:12" ht="17.100000000000001" customHeight="1">
      <c r="A41" s="83" t="s">
        <v>65</v>
      </c>
      <c r="B41" s="84">
        <v>530000</v>
      </c>
      <c r="C41" s="85">
        <v>17670</v>
      </c>
      <c r="D41" s="91">
        <v>515000</v>
      </c>
      <c r="E41" s="87" t="s">
        <v>36</v>
      </c>
      <c r="F41" s="88">
        <v>545000</v>
      </c>
      <c r="G41" s="89">
        <f t="shared" si="0"/>
        <v>22032</v>
      </c>
      <c r="H41" s="90">
        <f t="shared" si="1"/>
        <v>29908</v>
      </c>
      <c r="I41" s="91">
        <f t="shared" si="2"/>
        <v>51940</v>
      </c>
      <c r="J41" s="89">
        <f t="shared" si="3"/>
        <v>4478</v>
      </c>
      <c r="K41" s="90">
        <f t="shared" si="4"/>
        <v>4479</v>
      </c>
      <c r="L41" s="94">
        <f t="shared" si="5"/>
        <v>8957</v>
      </c>
    </row>
    <row r="42" spans="1:12" ht="17.100000000000001" customHeight="1">
      <c r="A42" s="83" t="s">
        <v>66</v>
      </c>
      <c r="B42" s="84">
        <v>560000</v>
      </c>
      <c r="C42" s="85">
        <v>18670</v>
      </c>
      <c r="D42" s="91">
        <v>545000</v>
      </c>
      <c r="E42" s="87" t="s">
        <v>36</v>
      </c>
      <c r="F42" s="88">
        <v>575000</v>
      </c>
      <c r="G42" s="89">
        <f t="shared" si="0"/>
        <v>23279</v>
      </c>
      <c r="H42" s="90">
        <f t="shared" si="1"/>
        <v>31601</v>
      </c>
      <c r="I42" s="91">
        <f t="shared" si="2"/>
        <v>54880</v>
      </c>
      <c r="J42" s="89">
        <f t="shared" si="3"/>
        <v>4732</v>
      </c>
      <c r="K42" s="90">
        <f t="shared" si="4"/>
        <v>4732</v>
      </c>
      <c r="L42" s="94">
        <f t="shared" si="5"/>
        <v>9464</v>
      </c>
    </row>
    <row r="43" spans="1:12" ht="17.100000000000001" customHeight="1">
      <c r="A43" s="83" t="s">
        <v>67</v>
      </c>
      <c r="B43" s="84">
        <v>590000</v>
      </c>
      <c r="C43" s="85">
        <v>19670</v>
      </c>
      <c r="D43" s="91">
        <v>575000</v>
      </c>
      <c r="E43" s="87" t="s">
        <v>36</v>
      </c>
      <c r="F43" s="88">
        <v>605000</v>
      </c>
      <c r="G43" s="89">
        <f t="shared" si="0"/>
        <v>24526</v>
      </c>
      <c r="H43" s="90">
        <f t="shared" si="1"/>
        <v>33294</v>
      </c>
      <c r="I43" s="91">
        <f t="shared" si="2"/>
        <v>57820</v>
      </c>
      <c r="J43" s="89">
        <f t="shared" si="3"/>
        <v>4985</v>
      </c>
      <c r="K43" s="90">
        <f t="shared" si="4"/>
        <v>4986</v>
      </c>
      <c r="L43" s="94">
        <f t="shared" si="5"/>
        <v>9971</v>
      </c>
    </row>
    <row r="44" spans="1:12" ht="17.100000000000001" customHeight="1">
      <c r="A44" s="83" t="s">
        <v>68</v>
      </c>
      <c r="B44" s="84">
        <v>620000</v>
      </c>
      <c r="C44" s="85">
        <v>20670</v>
      </c>
      <c r="D44" s="91">
        <v>605000</v>
      </c>
      <c r="E44" s="87" t="s">
        <v>36</v>
      </c>
      <c r="F44" s="88">
        <v>635000</v>
      </c>
      <c r="G44" s="89">
        <f t="shared" si="0"/>
        <v>25773</v>
      </c>
      <c r="H44" s="90">
        <f t="shared" si="1"/>
        <v>34987</v>
      </c>
      <c r="I44" s="91">
        <f t="shared" si="2"/>
        <v>60760</v>
      </c>
      <c r="J44" s="89">
        <f t="shared" si="3"/>
        <v>5239</v>
      </c>
      <c r="K44" s="90">
        <f t="shared" si="4"/>
        <v>5239</v>
      </c>
      <c r="L44" s="94">
        <f t="shared" si="5"/>
        <v>10478</v>
      </c>
    </row>
    <row r="45" spans="1:12" ht="17.100000000000001" customHeight="1">
      <c r="A45" s="83" t="s">
        <v>69</v>
      </c>
      <c r="B45" s="84">
        <v>650000</v>
      </c>
      <c r="C45" s="85">
        <v>21670</v>
      </c>
      <c r="D45" s="91">
        <v>635000</v>
      </c>
      <c r="E45" s="87" t="s">
        <v>36</v>
      </c>
      <c r="F45" s="88">
        <v>665000</v>
      </c>
      <c r="G45" s="89">
        <f t="shared" si="0"/>
        <v>27020</v>
      </c>
      <c r="H45" s="90">
        <f t="shared" si="1"/>
        <v>36680</v>
      </c>
      <c r="I45" s="91">
        <f t="shared" si="2"/>
        <v>63700</v>
      </c>
      <c r="J45" s="89">
        <f t="shared" si="3"/>
        <v>5492</v>
      </c>
      <c r="K45" s="90">
        <f t="shared" si="4"/>
        <v>5493</v>
      </c>
      <c r="L45" s="94">
        <f t="shared" si="5"/>
        <v>10985</v>
      </c>
    </row>
    <row r="46" spans="1:12" ht="17.100000000000001" customHeight="1">
      <c r="A46" s="83" t="s">
        <v>70</v>
      </c>
      <c r="B46" s="84">
        <v>680000</v>
      </c>
      <c r="C46" s="85">
        <v>22670</v>
      </c>
      <c r="D46" s="91">
        <v>665000</v>
      </c>
      <c r="E46" s="87" t="s">
        <v>36</v>
      </c>
      <c r="F46" s="88">
        <v>695000</v>
      </c>
      <c r="G46" s="89">
        <f t="shared" si="0"/>
        <v>28267</v>
      </c>
      <c r="H46" s="90">
        <f t="shared" si="1"/>
        <v>38373</v>
      </c>
      <c r="I46" s="91">
        <f t="shared" si="2"/>
        <v>66640</v>
      </c>
      <c r="J46" s="89">
        <f t="shared" si="3"/>
        <v>5746</v>
      </c>
      <c r="K46" s="90">
        <f t="shared" si="4"/>
        <v>5746</v>
      </c>
      <c r="L46" s="94">
        <f t="shared" si="5"/>
        <v>11492</v>
      </c>
    </row>
    <row r="47" spans="1:12" ht="17.100000000000001" customHeight="1">
      <c r="A47" s="83" t="s">
        <v>71</v>
      </c>
      <c r="B47" s="84">
        <v>710000</v>
      </c>
      <c r="C47" s="85">
        <v>23670</v>
      </c>
      <c r="D47" s="91">
        <v>695000</v>
      </c>
      <c r="E47" s="87" t="s">
        <v>36</v>
      </c>
      <c r="F47" s="88">
        <v>730000</v>
      </c>
      <c r="G47" s="89">
        <f t="shared" si="0"/>
        <v>29514</v>
      </c>
      <c r="H47" s="90">
        <f t="shared" si="1"/>
        <v>40066</v>
      </c>
      <c r="I47" s="91">
        <f t="shared" si="2"/>
        <v>69580</v>
      </c>
      <c r="J47" s="89">
        <f t="shared" si="3"/>
        <v>5999</v>
      </c>
      <c r="K47" s="90">
        <f t="shared" si="4"/>
        <v>6000</v>
      </c>
      <c r="L47" s="94">
        <f t="shared" si="5"/>
        <v>11999</v>
      </c>
    </row>
    <row r="48" spans="1:12" ht="17.100000000000001" customHeight="1">
      <c r="A48" s="83" t="s">
        <v>72</v>
      </c>
      <c r="B48" s="84">
        <v>750000</v>
      </c>
      <c r="C48" s="85">
        <v>25000</v>
      </c>
      <c r="D48" s="91">
        <v>730000</v>
      </c>
      <c r="E48" s="87" t="s">
        <v>36</v>
      </c>
      <c r="F48" s="88">
        <v>770000</v>
      </c>
      <c r="G48" s="89">
        <f t="shared" si="0"/>
        <v>31177</v>
      </c>
      <c r="H48" s="90">
        <f t="shared" si="1"/>
        <v>42323</v>
      </c>
      <c r="I48" s="91">
        <f t="shared" si="2"/>
        <v>73500</v>
      </c>
      <c r="J48" s="89">
        <f t="shared" si="3"/>
        <v>6337</v>
      </c>
      <c r="K48" s="90">
        <f t="shared" si="4"/>
        <v>6338</v>
      </c>
      <c r="L48" s="94">
        <f t="shared" si="5"/>
        <v>12675</v>
      </c>
    </row>
    <row r="49" spans="1:12" ht="17.100000000000001" customHeight="1">
      <c r="A49" s="83" t="s">
        <v>73</v>
      </c>
      <c r="B49" s="84">
        <v>790000</v>
      </c>
      <c r="C49" s="85">
        <v>26330</v>
      </c>
      <c r="D49" s="91">
        <v>770000</v>
      </c>
      <c r="E49" s="87" t="s">
        <v>36</v>
      </c>
      <c r="F49" s="88">
        <v>810000</v>
      </c>
      <c r="G49" s="89">
        <f t="shared" si="0"/>
        <v>32840</v>
      </c>
      <c r="H49" s="90">
        <f t="shared" si="1"/>
        <v>44580</v>
      </c>
      <c r="I49" s="91">
        <f t="shared" si="2"/>
        <v>77420</v>
      </c>
      <c r="J49" s="89">
        <f t="shared" si="3"/>
        <v>6675</v>
      </c>
      <c r="K49" s="90">
        <f t="shared" si="4"/>
        <v>6676</v>
      </c>
      <c r="L49" s="94">
        <f t="shared" si="5"/>
        <v>13351</v>
      </c>
    </row>
    <row r="50" spans="1:12" ht="17.100000000000001" customHeight="1">
      <c r="A50" s="83" t="s">
        <v>74</v>
      </c>
      <c r="B50" s="84">
        <v>830000</v>
      </c>
      <c r="C50" s="85">
        <v>27670</v>
      </c>
      <c r="D50" s="91">
        <v>810000</v>
      </c>
      <c r="E50" s="87" t="s">
        <v>36</v>
      </c>
      <c r="F50" s="88">
        <v>855000</v>
      </c>
      <c r="G50" s="89">
        <f t="shared" si="0"/>
        <v>34503</v>
      </c>
      <c r="H50" s="90">
        <f t="shared" si="1"/>
        <v>46837</v>
      </c>
      <c r="I50" s="91">
        <f t="shared" si="2"/>
        <v>81340</v>
      </c>
      <c r="J50" s="89">
        <f t="shared" si="3"/>
        <v>7013</v>
      </c>
      <c r="K50" s="90">
        <f t="shared" si="4"/>
        <v>7014</v>
      </c>
      <c r="L50" s="94">
        <f t="shared" si="5"/>
        <v>14027</v>
      </c>
    </row>
    <row r="51" spans="1:12" ht="17.100000000000001" customHeight="1">
      <c r="A51" s="83" t="s">
        <v>75</v>
      </c>
      <c r="B51" s="84">
        <v>880000</v>
      </c>
      <c r="C51" s="85">
        <v>29330</v>
      </c>
      <c r="D51" s="91">
        <v>855000</v>
      </c>
      <c r="E51" s="87" t="s">
        <v>36</v>
      </c>
      <c r="F51" s="88">
        <v>905000</v>
      </c>
      <c r="G51" s="89">
        <f t="shared" si="0"/>
        <v>36581</v>
      </c>
      <c r="H51" s="90">
        <f t="shared" si="1"/>
        <v>49659</v>
      </c>
      <c r="I51" s="91">
        <f t="shared" si="2"/>
        <v>86240</v>
      </c>
      <c r="J51" s="89">
        <f t="shared" si="3"/>
        <v>7436</v>
      </c>
      <c r="K51" s="90">
        <f t="shared" si="4"/>
        <v>7436</v>
      </c>
      <c r="L51" s="94">
        <f t="shared" si="5"/>
        <v>14872</v>
      </c>
    </row>
    <row r="52" spans="1:12" ht="17.100000000000001" customHeight="1">
      <c r="A52" s="83" t="s">
        <v>76</v>
      </c>
      <c r="B52" s="84">
        <v>930000</v>
      </c>
      <c r="C52" s="85">
        <v>31000</v>
      </c>
      <c r="D52" s="91">
        <v>905000</v>
      </c>
      <c r="E52" s="87" t="s">
        <v>36</v>
      </c>
      <c r="F52" s="88">
        <v>955000</v>
      </c>
      <c r="G52" s="89">
        <f t="shared" si="0"/>
        <v>38660</v>
      </c>
      <c r="H52" s="90">
        <f t="shared" si="1"/>
        <v>52480</v>
      </c>
      <c r="I52" s="91">
        <f t="shared" si="2"/>
        <v>91140</v>
      </c>
      <c r="J52" s="89">
        <f t="shared" si="3"/>
        <v>7858</v>
      </c>
      <c r="K52" s="90">
        <f t="shared" si="4"/>
        <v>7859</v>
      </c>
      <c r="L52" s="94">
        <f t="shared" si="5"/>
        <v>15717</v>
      </c>
    </row>
    <row r="53" spans="1:12" ht="17.100000000000001" customHeight="1">
      <c r="A53" s="83" t="s">
        <v>77</v>
      </c>
      <c r="B53" s="84">
        <v>980000</v>
      </c>
      <c r="C53" s="85">
        <v>32670</v>
      </c>
      <c r="D53" s="91">
        <v>955000</v>
      </c>
      <c r="E53" s="87" t="s">
        <v>36</v>
      </c>
      <c r="F53" s="88">
        <v>1005000</v>
      </c>
      <c r="G53" s="89">
        <f t="shared" si="0"/>
        <v>40738</v>
      </c>
      <c r="H53" s="90">
        <f t="shared" si="1"/>
        <v>55302</v>
      </c>
      <c r="I53" s="91">
        <f t="shared" si="2"/>
        <v>96040</v>
      </c>
      <c r="J53" s="89">
        <f t="shared" si="3"/>
        <v>8281</v>
      </c>
      <c r="K53" s="90">
        <f t="shared" si="4"/>
        <v>8281</v>
      </c>
      <c r="L53" s="94">
        <f t="shared" si="5"/>
        <v>16562</v>
      </c>
    </row>
    <row r="54" spans="1:12" ht="17.100000000000001" customHeight="1">
      <c r="A54" s="83" t="s">
        <v>78</v>
      </c>
      <c r="B54" s="84">
        <v>1030000</v>
      </c>
      <c r="C54" s="85">
        <v>34330</v>
      </c>
      <c r="D54" s="91">
        <v>1005000</v>
      </c>
      <c r="E54" s="87" t="s">
        <v>36</v>
      </c>
      <c r="F54" s="88">
        <v>1055000</v>
      </c>
      <c r="G54" s="89">
        <f t="shared" si="0"/>
        <v>42817</v>
      </c>
      <c r="H54" s="90">
        <f t="shared" si="1"/>
        <v>58123</v>
      </c>
      <c r="I54" s="91">
        <f t="shared" si="2"/>
        <v>100940</v>
      </c>
      <c r="J54" s="89">
        <f t="shared" si="3"/>
        <v>8703</v>
      </c>
      <c r="K54" s="90">
        <f t="shared" si="4"/>
        <v>8704</v>
      </c>
      <c r="L54" s="94">
        <f t="shared" si="5"/>
        <v>17407</v>
      </c>
    </row>
    <row r="55" spans="1:12" ht="17.100000000000001" customHeight="1">
      <c r="A55" s="83" t="s">
        <v>79</v>
      </c>
      <c r="B55" s="84">
        <v>1090000</v>
      </c>
      <c r="C55" s="85">
        <v>36330</v>
      </c>
      <c r="D55" s="91">
        <v>1055000</v>
      </c>
      <c r="E55" s="87" t="s">
        <v>36</v>
      </c>
      <c r="F55" s="88">
        <v>1115000</v>
      </c>
      <c r="G55" s="89">
        <f t="shared" si="0"/>
        <v>45311</v>
      </c>
      <c r="H55" s="90">
        <f t="shared" si="1"/>
        <v>61509</v>
      </c>
      <c r="I55" s="91">
        <f t="shared" si="2"/>
        <v>106820</v>
      </c>
      <c r="J55" s="89">
        <f t="shared" si="3"/>
        <v>9210</v>
      </c>
      <c r="K55" s="90">
        <f t="shared" si="4"/>
        <v>9211</v>
      </c>
      <c r="L55" s="94">
        <f t="shared" si="5"/>
        <v>18421</v>
      </c>
    </row>
    <row r="56" spans="1:12" ht="17.100000000000001" customHeight="1">
      <c r="A56" s="83" t="s">
        <v>80</v>
      </c>
      <c r="B56" s="84">
        <v>1150000</v>
      </c>
      <c r="C56" s="85">
        <v>38330</v>
      </c>
      <c r="D56" s="91">
        <v>1115000</v>
      </c>
      <c r="E56" s="87" t="s">
        <v>36</v>
      </c>
      <c r="F56" s="88">
        <v>1175000</v>
      </c>
      <c r="G56" s="89">
        <f t="shared" si="0"/>
        <v>47805</v>
      </c>
      <c r="H56" s="90">
        <f t="shared" si="1"/>
        <v>64895</v>
      </c>
      <c r="I56" s="91">
        <f t="shared" si="2"/>
        <v>112700</v>
      </c>
      <c r="J56" s="89">
        <f t="shared" si="3"/>
        <v>9717</v>
      </c>
      <c r="K56" s="90">
        <f t="shared" si="4"/>
        <v>9718</v>
      </c>
      <c r="L56" s="94">
        <f t="shared" si="5"/>
        <v>19435</v>
      </c>
    </row>
    <row r="57" spans="1:12" ht="17.100000000000001" customHeight="1">
      <c r="A57" s="83" t="s">
        <v>81</v>
      </c>
      <c r="B57" s="84">
        <v>1210000</v>
      </c>
      <c r="C57" s="85">
        <v>40330</v>
      </c>
      <c r="D57" s="91">
        <v>1175000</v>
      </c>
      <c r="E57" s="87" t="s">
        <v>36</v>
      </c>
      <c r="F57" s="87">
        <v>1235000</v>
      </c>
      <c r="G57" s="89">
        <f t="shared" si="0"/>
        <v>50299</v>
      </c>
      <c r="H57" s="90">
        <f t="shared" si="1"/>
        <v>68281</v>
      </c>
      <c r="I57" s="91">
        <f t="shared" si="2"/>
        <v>118580</v>
      </c>
      <c r="J57" s="89">
        <f t="shared" si="3"/>
        <v>10224</v>
      </c>
      <c r="K57" s="90">
        <f t="shared" si="4"/>
        <v>10225</v>
      </c>
      <c r="L57" s="94">
        <f t="shared" si="5"/>
        <v>20449</v>
      </c>
    </row>
    <row r="58" spans="1:12" ht="17.100000000000001" customHeight="1">
      <c r="A58" s="83" t="s">
        <v>82</v>
      </c>
      <c r="B58" s="84">
        <v>1270000</v>
      </c>
      <c r="C58" s="85">
        <v>42330</v>
      </c>
      <c r="D58" s="91">
        <v>1235000</v>
      </c>
      <c r="E58" s="87" t="s">
        <v>36</v>
      </c>
      <c r="F58" s="87">
        <v>1295000</v>
      </c>
      <c r="G58" s="89">
        <f t="shared" si="0"/>
        <v>52793</v>
      </c>
      <c r="H58" s="90">
        <f t="shared" si="1"/>
        <v>71667</v>
      </c>
      <c r="I58" s="91">
        <f t="shared" si="2"/>
        <v>124460</v>
      </c>
      <c r="J58" s="89">
        <f t="shared" si="3"/>
        <v>10731</v>
      </c>
      <c r="K58" s="90">
        <f t="shared" si="4"/>
        <v>10732</v>
      </c>
      <c r="L58" s="94">
        <f t="shared" si="5"/>
        <v>21463</v>
      </c>
    </row>
    <row r="59" spans="1:12" ht="17.100000000000001" customHeight="1">
      <c r="A59" s="83" t="s">
        <v>83</v>
      </c>
      <c r="B59" s="84">
        <v>1330000</v>
      </c>
      <c r="C59" s="85">
        <v>44330</v>
      </c>
      <c r="D59" s="91">
        <v>1295000</v>
      </c>
      <c r="E59" s="87" t="s">
        <v>36</v>
      </c>
      <c r="F59" s="87">
        <v>1355000</v>
      </c>
      <c r="G59" s="89">
        <f t="shared" si="0"/>
        <v>55288</v>
      </c>
      <c r="H59" s="90">
        <f t="shared" si="1"/>
        <v>75052</v>
      </c>
      <c r="I59" s="91">
        <f t="shared" si="2"/>
        <v>130340</v>
      </c>
      <c r="J59" s="89">
        <f t="shared" si="3"/>
        <v>11238</v>
      </c>
      <c r="K59" s="90">
        <f t="shared" si="4"/>
        <v>11239</v>
      </c>
      <c r="L59" s="94">
        <f t="shared" si="5"/>
        <v>22477</v>
      </c>
    </row>
    <row r="60" spans="1:12" ht="17.100000000000001" customHeight="1" thickBot="1">
      <c r="A60" s="83" t="s">
        <v>84</v>
      </c>
      <c r="B60" s="84">
        <v>1390000</v>
      </c>
      <c r="C60" s="85">
        <v>46330</v>
      </c>
      <c r="D60" s="91">
        <v>1355000</v>
      </c>
      <c r="E60" s="87" t="s">
        <v>36</v>
      </c>
      <c r="F60" s="87" t="s">
        <v>85</v>
      </c>
      <c r="G60" s="117">
        <f t="shared" si="0"/>
        <v>57782</v>
      </c>
      <c r="H60" s="90">
        <f t="shared" si="1"/>
        <v>78438</v>
      </c>
      <c r="I60" s="91">
        <f t="shared" si="2"/>
        <v>136220</v>
      </c>
      <c r="J60" s="117">
        <f t="shared" si="3"/>
        <v>11745</v>
      </c>
      <c r="K60" s="90">
        <f t="shared" si="4"/>
        <v>11746</v>
      </c>
      <c r="L60" s="94">
        <f t="shared" si="5"/>
        <v>23491</v>
      </c>
    </row>
    <row r="61" spans="1:12" ht="9" customHeight="1">
      <c r="A61" s="61"/>
      <c r="B61" s="62"/>
      <c r="C61" s="62"/>
      <c r="D61" s="62"/>
      <c r="E61" s="64"/>
      <c r="F61" s="62"/>
      <c r="G61" s="62"/>
      <c r="H61" s="62"/>
      <c r="I61" s="62"/>
      <c r="J61" s="62"/>
      <c r="K61" s="62"/>
      <c r="L61" s="62"/>
    </row>
    <row r="62" spans="1:12" ht="15.95" customHeight="1">
      <c r="A62" s="118"/>
      <c r="B62" s="62" t="s">
        <v>86</v>
      </c>
      <c r="C62" s="62"/>
      <c r="D62" s="62"/>
      <c r="E62" s="64"/>
      <c r="F62" s="62"/>
      <c r="G62" s="62"/>
      <c r="H62" s="62"/>
      <c r="I62" s="62" t="s">
        <v>87</v>
      </c>
      <c r="J62" s="62"/>
      <c r="K62" s="62"/>
      <c r="L62" s="62"/>
    </row>
    <row r="63" spans="1:12" ht="7.5" customHeight="1">
      <c r="A63" s="61"/>
      <c r="B63" s="62"/>
      <c r="C63" s="62"/>
      <c r="D63" s="62"/>
      <c r="E63" s="64"/>
      <c r="F63" s="62"/>
      <c r="G63" s="62"/>
      <c r="H63" s="62"/>
      <c r="I63" s="62"/>
      <c r="J63" s="62"/>
      <c r="K63" s="62"/>
      <c r="L63" s="62"/>
    </row>
    <row r="64" spans="1:12" ht="15.95" customHeight="1">
      <c r="A64" s="61"/>
      <c r="B64" s="62" t="s">
        <v>88</v>
      </c>
      <c r="C64" s="62"/>
      <c r="D64" s="62"/>
      <c r="E64" s="64"/>
      <c r="F64" s="62"/>
      <c r="G64" s="62"/>
      <c r="H64" s="62"/>
      <c r="I64" s="62"/>
      <c r="J64" s="62"/>
      <c r="K64" s="62"/>
      <c r="L64" s="62"/>
    </row>
    <row r="65" spans="1:12" ht="15.95" customHeight="1">
      <c r="A65" s="61"/>
      <c r="B65" s="62"/>
      <c r="C65" s="62"/>
      <c r="D65" s="62"/>
      <c r="E65" s="64"/>
      <c r="F65" s="62"/>
      <c r="G65" s="62"/>
      <c r="H65" s="62"/>
      <c r="I65" s="62"/>
      <c r="J65" s="62"/>
      <c r="K65" s="62"/>
      <c r="L65" s="62"/>
    </row>
    <row r="66" spans="1:12" ht="15.95" customHeight="1">
      <c r="A66" s="61"/>
      <c r="B66" s="62"/>
      <c r="C66" s="62"/>
      <c r="D66" s="62"/>
      <c r="E66" s="64"/>
      <c r="F66" s="62"/>
      <c r="G66" s="62"/>
      <c r="H66" s="62"/>
      <c r="I66" s="62"/>
      <c r="J66" s="62"/>
      <c r="K66" s="62"/>
      <c r="L66" s="62"/>
    </row>
    <row r="67" spans="1:12" ht="15.95" customHeight="1">
      <c r="A67" s="61"/>
      <c r="B67" s="62"/>
      <c r="C67" s="62"/>
      <c r="D67" s="62"/>
      <c r="E67" s="64"/>
      <c r="F67" s="62"/>
      <c r="G67" s="62"/>
      <c r="H67" s="62"/>
      <c r="I67" s="62"/>
      <c r="J67" s="62"/>
      <c r="K67" s="62"/>
      <c r="L67" s="62"/>
    </row>
    <row r="68" spans="1:12" ht="15.95" customHeight="1">
      <c r="A68" s="61"/>
      <c r="B68" s="62"/>
      <c r="C68" s="62"/>
      <c r="D68" s="62"/>
      <c r="E68" s="64"/>
      <c r="F68" s="62"/>
      <c r="G68" s="62"/>
      <c r="H68" s="62"/>
      <c r="I68" s="62"/>
      <c r="J68" s="62"/>
      <c r="K68" s="62"/>
      <c r="L68" s="62"/>
    </row>
    <row r="69" spans="1:12" ht="15.95" customHeight="1">
      <c r="A69" s="61"/>
      <c r="B69" s="62"/>
      <c r="C69" s="62"/>
      <c r="D69" s="62"/>
      <c r="E69" s="64"/>
      <c r="F69" s="62"/>
      <c r="G69" s="62"/>
      <c r="H69" s="62"/>
      <c r="I69" s="62"/>
      <c r="J69" s="62"/>
      <c r="K69" s="62"/>
      <c r="L69" s="62"/>
    </row>
  </sheetData>
  <mergeCells count="11">
    <mergeCell ref="L8:L9"/>
    <mergeCell ref="J1:L1"/>
    <mergeCell ref="G3:H3"/>
    <mergeCell ref="J3:K3"/>
    <mergeCell ref="A6:D7"/>
    <mergeCell ref="A8:A9"/>
    <mergeCell ref="B8:C8"/>
    <mergeCell ref="D8:F9"/>
    <mergeCell ref="G8:H8"/>
    <mergeCell ref="I8:I9"/>
    <mergeCell ref="J8:K8"/>
  </mergeCells>
  <phoneticPr fontId="3"/>
  <pageMargins left="0.70866141732283472" right="0" top="0.51181102362204722" bottom="0.39370078740157483" header="0.35433070866141736" footer="0.23622047244094491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4"/>
  <sheetViews>
    <sheetView showGridLines="0" zoomScale="95" zoomScaleNormal="95" workbookViewId="0">
      <pane ySplit="4" topLeftCell="A5" activePane="bottomLeft" state="frozen"/>
      <selection pane="bottomLeft" activeCell="G6" sqref="G6"/>
    </sheetView>
  </sheetViews>
  <sheetFormatPr defaultRowHeight="15.75"/>
  <cols>
    <col min="1" max="1" width="1.44140625" style="23" customWidth="1"/>
    <col min="2" max="2" width="11.21875" style="23" customWidth="1"/>
    <col min="3" max="3" width="14.88671875" style="23" customWidth="1"/>
    <col min="4" max="4" width="14.88671875" style="23" hidden="1" customWidth="1"/>
    <col min="5" max="11" width="10" style="23" customWidth="1"/>
    <col min="12" max="12" width="1.44140625" style="23" customWidth="1"/>
    <col min="13" max="257" width="8.88671875" style="23"/>
    <col min="258" max="258" width="1.44140625" style="23" customWidth="1"/>
    <col min="259" max="259" width="11.21875" style="23" customWidth="1"/>
    <col min="260" max="260" width="14.88671875" style="23" customWidth="1"/>
    <col min="261" max="267" width="10" style="23" customWidth="1"/>
    <col min="268" max="268" width="1.44140625" style="23" customWidth="1"/>
    <col min="269" max="513" width="8.88671875" style="23"/>
    <col min="514" max="514" width="1.44140625" style="23" customWidth="1"/>
    <col min="515" max="515" width="11.21875" style="23" customWidth="1"/>
    <col min="516" max="516" width="14.88671875" style="23" customWidth="1"/>
    <col min="517" max="523" width="10" style="23" customWidth="1"/>
    <col min="524" max="524" width="1.44140625" style="23" customWidth="1"/>
    <col min="525" max="769" width="8.88671875" style="23"/>
    <col min="770" max="770" width="1.44140625" style="23" customWidth="1"/>
    <col min="771" max="771" width="11.21875" style="23" customWidth="1"/>
    <col min="772" max="772" width="14.88671875" style="23" customWidth="1"/>
    <col min="773" max="779" width="10" style="23" customWidth="1"/>
    <col min="780" max="780" width="1.44140625" style="23" customWidth="1"/>
    <col min="781" max="1025" width="8.88671875" style="23"/>
    <col min="1026" max="1026" width="1.44140625" style="23" customWidth="1"/>
    <col min="1027" max="1027" width="11.21875" style="23" customWidth="1"/>
    <col min="1028" max="1028" width="14.88671875" style="23" customWidth="1"/>
    <col min="1029" max="1035" width="10" style="23" customWidth="1"/>
    <col min="1036" max="1036" width="1.44140625" style="23" customWidth="1"/>
    <col min="1037" max="1281" width="8.88671875" style="23"/>
    <col min="1282" max="1282" width="1.44140625" style="23" customWidth="1"/>
    <col min="1283" max="1283" width="11.21875" style="23" customWidth="1"/>
    <col min="1284" max="1284" width="14.88671875" style="23" customWidth="1"/>
    <col min="1285" max="1291" width="10" style="23" customWidth="1"/>
    <col min="1292" max="1292" width="1.44140625" style="23" customWidth="1"/>
    <col min="1293" max="1537" width="8.88671875" style="23"/>
    <col min="1538" max="1538" width="1.44140625" style="23" customWidth="1"/>
    <col min="1539" max="1539" width="11.21875" style="23" customWidth="1"/>
    <col min="1540" max="1540" width="14.88671875" style="23" customWidth="1"/>
    <col min="1541" max="1547" width="10" style="23" customWidth="1"/>
    <col min="1548" max="1548" width="1.44140625" style="23" customWidth="1"/>
    <col min="1549" max="1793" width="8.88671875" style="23"/>
    <col min="1794" max="1794" width="1.44140625" style="23" customWidth="1"/>
    <col min="1795" max="1795" width="11.21875" style="23" customWidth="1"/>
    <col min="1796" max="1796" width="14.88671875" style="23" customWidth="1"/>
    <col min="1797" max="1803" width="10" style="23" customWidth="1"/>
    <col min="1804" max="1804" width="1.44140625" style="23" customWidth="1"/>
    <col min="1805" max="2049" width="8.88671875" style="23"/>
    <col min="2050" max="2050" width="1.44140625" style="23" customWidth="1"/>
    <col min="2051" max="2051" width="11.21875" style="23" customWidth="1"/>
    <col min="2052" max="2052" width="14.88671875" style="23" customWidth="1"/>
    <col min="2053" max="2059" width="10" style="23" customWidth="1"/>
    <col min="2060" max="2060" width="1.44140625" style="23" customWidth="1"/>
    <col min="2061" max="2305" width="8.88671875" style="23"/>
    <col min="2306" max="2306" width="1.44140625" style="23" customWidth="1"/>
    <col min="2307" max="2307" width="11.21875" style="23" customWidth="1"/>
    <col min="2308" max="2308" width="14.88671875" style="23" customWidth="1"/>
    <col min="2309" max="2315" width="10" style="23" customWidth="1"/>
    <col min="2316" max="2316" width="1.44140625" style="23" customWidth="1"/>
    <col min="2317" max="2561" width="8.88671875" style="23"/>
    <col min="2562" max="2562" width="1.44140625" style="23" customWidth="1"/>
    <col min="2563" max="2563" width="11.21875" style="23" customWidth="1"/>
    <col min="2564" max="2564" width="14.88671875" style="23" customWidth="1"/>
    <col min="2565" max="2571" width="10" style="23" customWidth="1"/>
    <col min="2572" max="2572" width="1.44140625" style="23" customWidth="1"/>
    <col min="2573" max="2817" width="8.88671875" style="23"/>
    <col min="2818" max="2818" width="1.44140625" style="23" customWidth="1"/>
    <col min="2819" max="2819" width="11.21875" style="23" customWidth="1"/>
    <col min="2820" max="2820" width="14.88671875" style="23" customWidth="1"/>
    <col min="2821" max="2827" width="10" style="23" customWidth="1"/>
    <col min="2828" max="2828" width="1.44140625" style="23" customWidth="1"/>
    <col min="2829" max="3073" width="8.88671875" style="23"/>
    <col min="3074" max="3074" width="1.44140625" style="23" customWidth="1"/>
    <col min="3075" max="3075" width="11.21875" style="23" customWidth="1"/>
    <col min="3076" max="3076" width="14.88671875" style="23" customWidth="1"/>
    <col min="3077" max="3083" width="10" style="23" customWidth="1"/>
    <col min="3084" max="3084" width="1.44140625" style="23" customWidth="1"/>
    <col min="3085" max="3329" width="8.88671875" style="23"/>
    <col min="3330" max="3330" width="1.44140625" style="23" customWidth="1"/>
    <col min="3331" max="3331" width="11.21875" style="23" customWidth="1"/>
    <col min="3332" max="3332" width="14.88671875" style="23" customWidth="1"/>
    <col min="3333" max="3339" width="10" style="23" customWidth="1"/>
    <col min="3340" max="3340" width="1.44140625" style="23" customWidth="1"/>
    <col min="3341" max="3585" width="8.88671875" style="23"/>
    <col min="3586" max="3586" width="1.44140625" style="23" customWidth="1"/>
    <col min="3587" max="3587" width="11.21875" style="23" customWidth="1"/>
    <col min="3588" max="3588" width="14.88671875" style="23" customWidth="1"/>
    <col min="3589" max="3595" width="10" style="23" customWidth="1"/>
    <col min="3596" max="3596" width="1.44140625" style="23" customWidth="1"/>
    <col min="3597" max="3841" width="8.88671875" style="23"/>
    <col min="3842" max="3842" width="1.44140625" style="23" customWidth="1"/>
    <col min="3843" max="3843" width="11.21875" style="23" customWidth="1"/>
    <col min="3844" max="3844" width="14.88671875" style="23" customWidth="1"/>
    <col min="3845" max="3851" width="10" style="23" customWidth="1"/>
    <col min="3852" max="3852" width="1.44140625" style="23" customWidth="1"/>
    <col min="3853" max="4097" width="8.88671875" style="23"/>
    <col min="4098" max="4098" width="1.44140625" style="23" customWidth="1"/>
    <col min="4099" max="4099" width="11.21875" style="23" customWidth="1"/>
    <col min="4100" max="4100" width="14.88671875" style="23" customWidth="1"/>
    <col min="4101" max="4107" width="10" style="23" customWidth="1"/>
    <col min="4108" max="4108" width="1.44140625" style="23" customWidth="1"/>
    <col min="4109" max="4353" width="8.88671875" style="23"/>
    <col min="4354" max="4354" width="1.44140625" style="23" customWidth="1"/>
    <col min="4355" max="4355" width="11.21875" style="23" customWidth="1"/>
    <col min="4356" max="4356" width="14.88671875" style="23" customWidth="1"/>
    <col min="4357" max="4363" width="10" style="23" customWidth="1"/>
    <col min="4364" max="4364" width="1.44140625" style="23" customWidth="1"/>
    <col min="4365" max="4609" width="8.88671875" style="23"/>
    <col min="4610" max="4610" width="1.44140625" style="23" customWidth="1"/>
    <col min="4611" max="4611" width="11.21875" style="23" customWidth="1"/>
    <col min="4612" max="4612" width="14.88671875" style="23" customWidth="1"/>
    <col min="4613" max="4619" width="10" style="23" customWidth="1"/>
    <col min="4620" max="4620" width="1.44140625" style="23" customWidth="1"/>
    <col min="4621" max="4865" width="8.88671875" style="23"/>
    <col min="4866" max="4866" width="1.44140625" style="23" customWidth="1"/>
    <col min="4867" max="4867" width="11.21875" style="23" customWidth="1"/>
    <col min="4868" max="4868" width="14.88671875" style="23" customWidth="1"/>
    <col min="4869" max="4875" width="10" style="23" customWidth="1"/>
    <col min="4876" max="4876" width="1.44140625" style="23" customWidth="1"/>
    <col min="4877" max="5121" width="8.88671875" style="23"/>
    <col min="5122" max="5122" width="1.44140625" style="23" customWidth="1"/>
    <col min="5123" max="5123" width="11.21875" style="23" customWidth="1"/>
    <col min="5124" max="5124" width="14.88671875" style="23" customWidth="1"/>
    <col min="5125" max="5131" width="10" style="23" customWidth="1"/>
    <col min="5132" max="5132" width="1.44140625" style="23" customWidth="1"/>
    <col min="5133" max="5377" width="8.88671875" style="23"/>
    <col min="5378" max="5378" width="1.44140625" style="23" customWidth="1"/>
    <col min="5379" max="5379" width="11.21875" style="23" customWidth="1"/>
    <col min="5380" max="5380" width="14.88671875" style="23" customWidth="1"/>
    <col min="5381" max="5387" width="10" style="23" customWidth="1"/>
    <col min="5388" max="5388" width="1.44140625" style="23" customWidth="1"/>
    <col min="5389" max="5633" width="8.88671875" style="23"/>
    <col min="5634" max="5634" width="1.44140625" style="23" customWidth="1"/>
    <col min="5635" max="5635" width="11.21875" style="23" customWidth="1"/>
    <col min="5636" max="5636" width="14.88671875" style="23" customWidth="1"/>
    <col min="5637" max="5643" width="10" style="23" customWidth="1"/>
    <col min="5644" max="5644" width="1.44140625" style="23" customWidth="1"/>
    <col min="5645" max="5889" width="8.88671875" style="23"/>
    <col min="5890" max="5890" width="1.44140625" style="23" customWidth="1"/>
    <col min="5891" max="5891" width="11.21875" style="23" customWidth="1"/>
    <col min="5892" max="5892" width="14.88671875" style="23" customWidth="1"/>
    <col min="5893" max="5899" width="10" style="23" customWidth="1"/>
    <col min="5900" max="5900" width="1.44140625" style="23" customWidth="1"/>
    <col min="5901" max="6145" width="8.88671875" style="23"/>
    <col min="6146" max="6146" width="1.44140625" style="23" customWidth="1"/>
    <col min="6147" max="6147" width="11.21875" style="23" customWidth="1"/>
    <col min="6148" max="6148" width="14.88671875" style="23" customWidth="1"/>
    <col min="6149" max="6155" width="10" style="23" customWidth="1"/>
    <col min="6156" max="6156" width="1.44140625" style="23" customWidth="1"/>
    <col min="6157" max="6401" width="8.88671875" style="23"/>
    <col min="6402" max="6402" width="1.44140625" style="23" customWidth="1"/>
    <col min="6403" max="6403" width="11.21875" style="23" customWidth="1"/>
    <col min="6404" max="6404" width="14.88671875" style="23" customWidth="1"/>
    <col min="6405" max="6411" width="10" style="23" customWidth="1"/>
    <col min="6412" max="6412" width="1.44140625" style="23" customWidth="1"/>
    <col min="6413" max="6657" width="8.88671875" style="23"/>
    <col min="6658" max="6658" width="1.44140625" style="23" customWidth="1"/>
    <col min="6659" max="6659" width="11.21875" style="23" customWidth="1"/>
    <col min="6660" max="6660" width="14.88671875" style="23" customWidth="1"/>
    <col min="6661" max="6667" width="10" style="23" customWidth="1"/>
    <col min="6668" max="6668" width="1.44140625" style="23" customWidth="1"/>
    <col min="6669" max="6913" width="8.88671875" style="23"/>
    <col min="6914" max="6914" width="1.44140625" style="23" customWidth="1"/>
    <col min="6915" max="6915" width="11.21875" style="23" customWidth="1"/>
    <col min="6916" max="6916" width="14.88671875" style="23" customWidth="1"/>
    <col min="6917" max="6923" width="10" style="23" customWidth="1"/>
    <col min="6924" max="6924" width="1.44140625" style="23" customWidth="1"/>
    <col min="6925" max="7169" width="8.88671875" style="23"/>
    <col min="7170" max="7170" width="1.44140625" style="23" customWidth="1"/>
    <col min="7171" max="7171" width="11.21875" style="23" customWidth="1"/>
    <col min="7172" max="7172" width="14.88671875" style="23" customWidth="1"/>
    <col min="7173" max="7179" width="10" style="23" customWidth="1"/>
    <col min="7180" max="7180" width="1.44140625" style="23" customWidth="1"/>
    <col min="7181" max="7425" width="8.88671875" style="23"/>
    <col min="7426" max="7426" width="1.44140625" style="23" customWidth="1"/>
    <col min="7427" max="7427" width="11.21875" style="23" customWidth="1"/>
    <col min="7428" max="7428" width="14.88671875" style="23" customWidth="1"/>
    <col min="7429" max="7435" width="10" style="23" customWidth="1"/>
    <col min="7436" max="7436" width="1.44140625" style="23" customWidth="1"/>
    <col min="7437" max="7681" width="8.88671875" style="23"/>
    <col min="7682" max="7682" width="1.44140625" style="23" customWidth="1"/>
    <col min="7683" max="7683" width="11.21875" style="23" customWidth="1"/>
    <col min="7684" max="7684" width="14.88671875" style="23" customWidth="1"/>
    <col min="7685" max="7691" width="10" style="23" customWidth="1"/>
    <col min="7692" max="7692" width="1.44140625" style="23" customWidth="1"/>
    <col min="7693" max="7937" width="8.88671875" style="23"/>
    <col min="7938" max="7938" width="1.44140625" style="23" customWidth="1"/>
    <col min="7939" max="7939" width="11.21875" style="23" customWidth="1"/>
    <col min="7940" max="7940" width="14.88671875" style="23" customWidth="1"/>
    <col min="7941" max="7947" width="10" style="23" customWidth="1"/>
    <col min="7948" max="7948" width="1.44140625" style="23" customWidth="1"/>
    <col min="7949" max="8193" width="8.88671875" style="23"/>
    <col min="8194" max="8194" width="1.44140625" style="23" customWidth="1"/>
    <col min="8195" max="8195" width="11.21875" style="23" customWidth="1"/>
    <col min="8196" max="8196" width="14.88671875" style="23" customWidth="1"/>
    <col min="8197" max="8203" width="10" style="23" customWidth="1"/>
    <col min="8204" max="8204" width="1.44140625" style="23" customWidth="1"/>
    <col min="8205" max="8449" width="8.88671875" style="23"/>
    <col min="8450" max="8450" width="1.44140625" style="23" customWidth="1"/>
    <col min="8451" max="8451" width="11.21875" style="23" customWidth="1"/>
    <col min="8452" max="8452" width="14.88671875" style="23" customWidth="1"/>
    <col min="8453" max="8459" width="10" style="23" customWidth="1"/>
    <col min="8460" max="8460" width="1.44140625" style="23" customWidth="1"/>
    <col min="8461" max="8705" width="8.88671875" style="23"/>
    <col min="8706" max="8706" width="1.44140625" style="23" customWidth="1"/>
    <col min="8707" max="8707" width="11.21875" style="23" customWidth="1"/>
    <col min="8708" max="8708" width="14.88671875" style="23" customWidth="1"/>
    <col min="8709" max="8715" width="10" style="23" customWidth="1"/>
    <col min="8716" max="8716" width="1.44140625" style="23" customWidth="1"/>
    <col min="8717" max="8961" width="8.88671875" style="23"/>
    <col min="8962" max="8962" width="1.44140625" style="23" customWidth="1"/>
    <col min="8963" max="8963" width="11.21875" style="23" customWidth="1"/>
    <col min="8964" max="8964" width="14.88671875" style="23" customWidth="1"/>
    <col min="8965" max="8971" width="10" style="23" customWidth="1"/>
    <col min="8972" max="8972" width="1.44140625" style="23" customWidth="1"/>
    <col min="8973" max="9217" width="8.88671875" style="23"/>
    <col min="9218" max="9218" width="1.44140625" style="23" customWidth="1"/>
    <col min="9219" max="9219" width="11.21875" style="23" customWidth="1"/>
    <col min="9220" max="9220" width="14.88671875" style="23" customWidth="1"/>
    <col min="9221" max="9227" width="10" style="23" customWidth="1"/>
    <col min="9228" max="9228" width="1.44140625" style="23" customWidth="1"/>
    <col min="9229" max="9473" width="8.88671875" style="23"/>
    <col min="9474" max="9474" width="1.44140625" style="23" customWidth="1"/>
    <col min="9475" max="9475" width="11.21875" style="23" customWidth="1"/>
    <col min="9476" max="9476" width="14.88671875" style="23" customWidth="1"/>
    <col min="9477" max="9483" width="10" style="23" customWidth="1"/>
    <col min="9484" max="9484" width="1.44140625" style="23" customWidth="1"/>
    <col min="9485" max="9729" width="8.88671875" style="23"/>
    <col min="9730" max="9730" width="1.44140625" style="23" customWidth="1"/>
    <col min="9731" max="9731" width="11.21875" style="23" customWidth="1"/>
    <col min="9732" max="9732" width="14.88671875" style="23" customWidth="1"/>
    <col min="9733" max="9739" width="10" style="23" customWidth="1"/>
    <col min="9740" max="9740" width="1.44140625" style="23" customWidth="1"/>
    <col min="9741" max="9985" width="8.88671875" style="23"/>
    <col min="9986" max="9986" width="1.44140625" style="23" customWidth="1"/>
    <col min="9987" max="9987" width="11.21875" style="23" customWidth="1"/>
    <col min="9988" max="9988" width="14.88671875" style="23" customWidth="1"/>
    <col min="9989" max="9995" width="10" style="23" customWidth="1"/>
    <col min="9996" max="9996" width="1.44140625" style="23" customWidth="1"/>
    <col min="9997" max="10241" width="8.88671875" style="23"/>
    <col min="10242" max="10242" width="1.44140625" style="23" customWidth="1"/>
    <col min="10243" max="10243" width="11.21875" style="23" customWidth="1"/>
    <col min="10244" max="10244" width="14.88671875" style="23" customWidth="1"/>
    <col min="10245" max="10251" width="10" style="23" customWidth="1"/>
    <col min="10252" max="10252" width="1.44140625" style="23" customWidth="1"/>
    <col min="10253" max="10497" width="8.88671875" style="23"/>
    <col min="10498" max="10498" width="1.44140625" style="23" customWidth="1"/>
    <col min="10499" max="10499" width="11.21875" style="23" customWidth="1"/>
    <col min="10500" max="10500" width="14.88671875" style="23" customWidth="1"/>
    <col min="10501" max="10507" width="10" style="23" customWidth="1"/>
    <col min="10508" max="10508" width="1.44140625" style="23" customWidth="1"/>
    <col min="10509" max="10753" width="8.88671875" style="23"/>
    <col min="10754" max="10754" width="1.44140625" style="23" customWidth="1"/>
    <col min="10755" max="10755" width="11.21875" style="23" customWidth="1"/>
    <col min="10756" max="10756" width="14.88671875" style="23" customWidth="1"/>
    <col min="10757" max="10763" width="10" style="23" customWidth="1"/>
    <col min="10764" max="10764" width="1.44140625" style="23" customWidth="1"/>
    <col min="10765" max="11009" width="8.88671875" style="23"/>
    <col min="11010" max="11010" width="1.44140625" style="23" customWidth="1"/>
    <col min="11011" max="11011" width="11.21875" style="23" customWidth="1"/>
    <col min="11012" max="11012" width="14.88671875" style="23" customWidth="1"/>
    <col min="11013" max="11019" width="10" style="23" customWidth="1"/>
    <col min="11020" max="11020" width="1.44140625" style="23" customWidth="1"/>
    <col min="11021" max="11265" width="8.88671875" style="23"/>
    <col min="11266" max="11266" width="1.44140625" style="23" customWidth="1"/>
    <col min="11267" max="11267" width="11.21875" style="23" customWidth="1"/>
    <col min="11268" max="11268" width="14.88671875" style="23" customWidth="1"/>
    <col min="11269" max="11275" width="10" style="23" customWidth="1"/>
    <col min="11276" max="11276" width="1.44140625" style="23" customWidth="1"/>
    <col min="11277" max="11521" width="8.88671875" style="23"/>
    <col min="11522" max="11522" width="1.44140625" style="23" customWidth="1"/>
    <col min="11523" max="11523" width="11.21875" style="23" customWidth="1"/>
    <col min="11524" max="11524" width="14.88671875" style="23" customWidth="1"/>
    <col min="11525" max="11531" width="10" style="23" customWidth="1"/>
    <col min="11532" max="11532" width="1.44140625" style="23" customWidth="1"/>
    <col min="11533" max="11777" width="8.88671875" style="23"/>
    <col min="11778" max="11778" width="1.44140625" style="23" customWidth="1"/>
    <col min="11779" max="11779" width="11.21875" style="23" customWidth="1"/>
    <col min="11780" max="11780" width="14.88671875" style="23" customWidth="1"/>
    <col min="11781" max="11787" width="10" style="23" customWidth="1"/>
    <col min="11788" max="11788" width="1.44140625" style="23" customWidth="1"/>
    <col min="11789" max="12033" width="8.88671875" style="23"/>
    <col min="12034" max="12034" width="1.44140625" style="23" customWidth="1"/>
    <col min="12035" max="12035" width="11.21875" style="23" customWidth="1"/>
    <col min="12036" max="12036" width="14.88671875" style="23" customWidth="1"/>
    <col min="12037" max="12043" width="10" style="23" customWidth="1"/>
    <col min="12044" max="12044" width="1.44140625" style="23" customWidth="1"/>
    <col min="12045" max="12289" width="8.88671875" style="23"/>
    <col min="12290" max="12290" width="1.44140625" style="23" customWidth="1"/>
    <col min="12291" max="12291" width="11.21875" style="23" customWidth="1"/>
    <col min="12292" max="12292" width="14.88671875" style="23" customWidth="1"/>
    <col min="12293" max="12299" width="10" style="23" customWidth="1"/>
    <col min="12300" max="12300" width="1.44140625" style="23" customWidth="1"/>
    <col min="12301" max="12545" width="8.88671875" style="23"/>
    <col min="12546" max="12546" width="1.44140625" style="23" customWidth="1"/>
    <col min="12547" max="12547" width="11.21875" style="23" customWidth="1"/>
    <col min="12548" max="12548" width="14.88671875" style="23" customWidth="1"/>
    <col min="12549" max="12555" width="10" style="23" customWidth="1"/>
    <col min="12556" max="12556" width="1.44140625" style="23" customWidth="1"/>
    <col min="12557" max="12801" width="8.88671875" style="23"/>
    <col min="12802" max="12802" width="1.44140625" style="23" customWidth="1"/>
    <col min="12803" max="12803" width="11.21875" style="23" customWidth="1"/>
    <col min="12804" max="12804" width="14.88671875" style="23" customWidth="1"/>
    <col min="12805" max="12811" width="10" style="23" customWidth="1"/>
    <col min="12812" max="12812" width="1.44140625" style="23" customWidth="1"/>
    <col min="12813" max="13057" width="8.88671875" style="23"/>
    <col min="13058" max="13058" width="1.44140625" style="23" customWidth="1"/>
    <col min="13059" max="13059" width="11.21875" style="23" customWidth="1"/>
    <col min="13060" max="13060" width="14.88671875" style="23" customWidth="1"/>
    <col min="13061" max="13067" width="10" style="23" customWidth="1"/>
    <col min="13068" max="13068" width="1.44140625" style="23" customWidth="1"/>
    <col min="13069" max="13313" width="8.88671875" style="23"/>
    <col min="13314" max="13314" width="1.44140625" style="23" customWidth="1"/>
    <col min="13315" max="13315" width="11.21875" style="23" customWidth="1"/>
    <col min="13316" max="13316" width="14.88671875" style="23" customWidth="1"/>
    <col min="13317" max="13323" width="10" style="23" customWidth="1"/>
    <col min="13324" max="13324" width="1.44140625" style="23" customWidth="1"/>
    <col min="13325" max="13569" width="8.88671875" style="23"/>
    <col min="13570" max="13570" width="1.44140625" style="23" customWidth="1"/>
    <col min="13571" max="13571" width="11.21875" style="23" customWidth="1"/>
    <col min="13572" max="13572" width="14.88671875" style="23" customWidth="1"/>
    <col min="13573" max="13579" width="10" style="23" customWidth="1"/>
    <col min="13580" max="13580" width="1.44140625" style="23" customWidth="1"/>
    <col min="13581" max="13825" width="8.88671875" style="23"/>
    <col min="13826" max="13826" width="1.44140625" style="23" customWidth="1"/>
    <col min="13827" max="13827" width="11.21875" style="23" customWidth="1"/>
    <col min="13828" max="13828" width="14.88671875" style="23" customWidth="1"/>
    <col min="13829" max="13835" width="10" style="23" customWidth="1"/>
    <col min="13836" max="13836" width="1.44140625" style="23" customWidth="1"/>
    <col min="13837" max="14081" width="8.88671875" style="23"/>
    <col min="14082" max="14082" width="1.44140625" style="23" customWidth="1"/>
    <col min="14083" max="14083" width="11.21875" style="23" customWidth="1"/>
    <col min="14084" max="14084" width="14.88671875" style="23" customWidth="1"/>
    <col min="14085" max="14091" width="10" style="23" customWidth="1"/>
    <col min="14092" max="14092" width="1.44140625" style="23" customWidth="1"/>
    <col min="14093" max="14337" width="8.88671875" style="23"/>
    <col min="14338" max="14338" width="1.44140625" style="23" customWidth="1"/>
    <col min="14339" max="14339" width="11.21875" style="23" customWidth="1"/>
    <col min="14340" max="14340" width="14.88671875" style="23" customWidth="1"/>
    <col min="14341" max="14347" width="10" style="23" customWidth="1"/>
    <col min="14348" max="14348" width="1.44140625" style="23" customWidth="1"/>
    <col min="14349" max="14593" width="8.88671875" style="23"/>
    <col min="14594" max="14594" width="1.44140625" style="23" customWidth="1"/>
    <col min="14595" max="14595" width="11.21875" style="23" customWidth="1"/>
    <col min="14596" max="14596" width="14.88671875" style="23" customWidth="1"/>
    <col min="14597" max="14603" width="10" style="23" customWidth="1"/>
    <col min="14604" max="14604" width="1.44140625" style="23" customWidth="1"/>
    <col min="14605" max="14849" width="8.88671875" style="23"/>
    <col min="14850" max="14850" width="1.44140625" style="23" customWidth="1"/>
    <col min="14851" max="14851" width="11.21875" style="23" customWidth="1"/>
    <col min="14852" max="14852" width="14.88671875" style="23" customWidth="1"/>
    <col min="14853" max="14859" width="10" style="23" customWidth="1"/>
    <col min="14860" max="14860" width="1.44140625" style="23" customWidth="1"/>
    <col min="14861" max="15105" width="8.88671875" style="23"/>
    <col min="15106" max="15106" width="1.44140625" style="23" customWidth="1"/>
    <col min="15107" max="15107" width="11.21875" style="23" customWidth="1"/>
    <col min="15108" max="15108" width="14.88671875" style="23" customWidth="1"/>
    <col min="15109" max="15115" width="10" style="23" customWidth="1"/>
    <col min="15116" max="15116" width="1.44140625" style="23" customWidth="1"/>
    <col min="15117" max="15361" width="8.88671875" style="23"/>
    <col min="15362" max="15362" width="1.44140625" style="23" customWidth="1"/>
    <col min="15363" max="15363" width="11.21875" style="23" customWidth="1"/>
    <col min="15364" max="15364" width="14.88671875" style="23" customWidth="1"/>
    <col min="15365" max="15371" width="10" style="23" customWidth="1"/>
    <col min="15372" max="15372" width="1.44140625" style="23" customWidth="1"/>
    <col min="15373" max="15617" width="8.88671875" style="23"/>
    <col min="15618" max="15618" width="1.44140625" style="23" customWidth="1"/>
    <col min="15619" max="15619" width="11.21875" style="23" customWidth="1"/>
    <col min="15620" max="15620" width="14.88671875" style="23" customWidth="1"/>
    <col min="15621" max="15627" width="10" style="23" customWidth="1"/>
    <col min="15628" max="15628" width="1.44140625" style="23" customWidth="1"/>
    <col min="15629" max="15873" width="8.88671875" style="23"/>
    <col min="15874" max="15874" width="1.44140625" style="23" customWidth="1"/>
    <col min="15875" max="15875" width="11.21875" style="23" customWidth="1"/>
    <col min="15876" max="15876" width="14.88671875" style="23" customWidth="1"/>
    <col min="15877" max="15883" width="10" style="23" customWidth="1"/>
    <col min="15884" max="15884" width="1.44140625" style="23" customWidth="1"/>
    <col min="15885" max="16129" width="8.88671875" style="23"/>
    <col min="16130" max="16130" width="1.44140625" style="23" customWidth="1"/>
    <col min="16131" max="16131" width="11.21875" style="23" customWidth="1"/>
    <col min="16132" max="16132" width="14.88671875" style="23" customWidth="1"/>
    <col min="16133" max="16139" width="10" style="23" customWidth="1"/>
    <col min="16140" max="16140" width="1.44140625" style="23" customWidth="1"/>
    <col min="16141" max="16384" width="8.88671875" style="23"/>
  </cols>
  <sheetData>
    <row r="1" spans="1:11" ht="24">
      <c r="B1" s="119" t="s">
        <v>113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6.5">
      <c r="B2" s="124" t="s">
        <v>114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ht="19.5">
      <c r="A3" s="25"/>
      <c r="B3" s="120" t="s">
        <v>115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1:11" ht="16.5" customHeight="1">
      <c r="B4" s="26" t="s">
        <v>116</v>
      </c>
      <c r="C4" s="27"/>
      <c r="D4" s="28"/>
      <c r="E4" s="29" t="s">
        <v>117</v>
      </c>
      <c r="F4" s="30" t="s">
        <v>89</v>
      </c>
      <c r="G4" s="30" t="s">
        <v>90</v>
      </c>
      <c r="H4" s="30" t="s">
        <v>91</v>
      </c>
      <c r="I4" s="30" t="s">
        <v>92</v>
      </c>
      <c r="J4" s="30" t="s">
        <v>93</v>
      </c>
      <c r="K4" s="31" t="s">
        <v>94</v>
      </c>
    </row>
    <row r="5" spans="1:11">
      <c r="B5" s="32">
        <v>58000</v>
      </c>
      <c r="C5" s="33" t="s">
        <v>95</v>
      </c>
      <c r="D5" s="34" t="s">
        <v>119</v>
      </c>
      <c r="E5" s="35">
        <v>5613</v>
      </c>
      <c r="F5" s="36">
        <v>5594</v>
      </c>
      <c r="G5" s="36">
        <v>11171</v>
      </c>
      <c r="H5" s="36">
        <v>16729</v>
      </c>
      <c r="I5" s="36">
        <v>22268</v>
      </c>
      <c r="J5" s="36">
        <v>27790</v>
      </c>
      <c r="K5" s="37">
        <v>33294</v>
      </c>
    </row>
    <row r="6" spans="1:11">
      <c r="B6" s="32">
        <v>58000</v>
      </c>
      <c r="C6" s="38" t="s">
        <v>96</v>
      </c>
      <c r="D6" s="34" t="s">
        <v>120</v>
      </c>
      <c r="E6" s="39">
        <v>71</v>
      </c>
      <c r="F6" s="40">
        <v>71</v>
      </c>
      <c r="G6" s="40">
        <v>141</v>
      </c>
      <c r="H6" s="40">
        <v>212</v>
      </c>
      <c r="I6" s="40">
        <v>283</v>
      </c>
      <c r="J6" s="40">
        <v>353</v>
      </c>
      <c r="K6" s="41">
        <v>423</v>
      </c>
    </row>
    <row r="7" spans="1:11">
      <c r="B7" s="32">
        <v>58000</v>
      </c>
      <c r="C7" s="38" t="s">
        <v>97</v>
      </c>
      <c r="D7" s="34" t="s">
        <v>121</v>
      </c>
      <c r="E7" s="39">
        <v>5684</v>
      </c>
      <c r="F7" s="40">
        <v>5665</v>
      </c>
      <c r="G7" s="40">
        <v>11312</v>
      </c>
      <c r="H7" s="40">
        <v>16941</v>
      </c>
      <c r="I7" s="40">
        <v>22551</v>
      </c>
      <c r="J7" s="40">
        <v>28143</v>
      </c>
      <c r="K7" s="41">
        <v>33717</v>
      </c>
    </row>
    <row r="8" spans="1:11">
      <c r="B8" s="32">
        <v>58000</v>
      </c>
      <c r="C8" s="38" t="s">
        <v>122</v>
      </c>
      <c r="D8" s="34" t="s">
        <v>123</v>
      </c>
      <c r="E8" s="39">
        <v>980</v>
      </c>
      <c r="F8" s="40">
        <v>977</v>
      </c>
      <c r="G8" s="40">
        <v>1950</v>
      </c>
      <c r="H8" s="40">
        <v>2921</v>
      </c>
      <c r="I8" s="40">
        <v>3888</v>
      </c>
      <c r="J8" s="40">
        <v>4853</v>
      </c>
      <c r="K8" s="41">
        <v>5814</v>
      </c>
    </row>
    <row r="9" spans="1:11">
      <c r="B9" s="32">
        <v>58000</v>
      </c>
      <c r="C9" s="42" t="s">
        <v>118</v>
      </c>
      <c r="D9" s="34" t="s">
        <v>124</v>
      </c>
      <c r="E9" s="43">
        <v>6664</v>
      </c>
      <c r="F9" s="44">
        <v>6642</v>
      </c>
      <c r="G9" s="44">
        <v>13262</v>
      </c>
      <c r="H9" s="44">
        <v>19862</v>
      </c>
      <c r="I9" s="44">
        <v>26439</v>
      </c>
      <c r="J9" s="44">
        <v>32996</v>
      </c>
      <c r="K9" s="45">
        <v>39531</v>
      </c>
    </row>
    <row r="10" spans="1:11">
      <c r="B10" s="32">
        <v>68000</v>
      </c>
      <c r="C10" s="33" t="s">
        <v>95</v>
      </c>
      <c r="D10" s="34" t="s">
        <v>125</v>
      </c>
      <c r="E10" s="35">
        <v>6581</v>
      </c>
      <c r="F10" s="36">
        <v>6559</v>
      </c>
      <c r="G10" s="36">
        <v>13097</v>
      </c>
      <c r="H10" s="36">
        <v>19613</v>
      </c>
      <c r="I10" s="36">
        <v>26108</v>
      </c>
      <c r="J10" s="36">
        <v>32581</v>
      </c>
      <c r="K10" s="37">
        <v>39034</v>
      </c>
    </row>
    <row r="11" spans="1:11">
      <c r="B11" s="32">
        <v>68000</v>
      </c>
      <c r="C11" s="38" t="s">
        <v>96</v>
      </c>
      <c r="D11" s="34" t="s">
        <v>126</v>
      </c>
      <c r="E11" s="39">
        <v>83</v>
      </c>
      <c r="F11" s="40">
        <v>83</v>
      </c>
      <c r="G11" s="40">
        <v>166</v>
      </c>
      <c r="H11" s="40">
        <v>249</v>
      </c>
      <c r="I11" s="40">
        <v>331</v>
      </c>
      <c r="J11" s="40">
        <v>414</v>
      </c>
      <c r="K11" s="41">
        <v>496</v>
      </c>
    </row>
    <row r="12" spans="1:11">
      <c r="B12" s="32">
        <v>68000</v>
      </c>
      <c r="C12" s="38" t="s">
        <v>97</v>
      </c>
      <c r="D12" s="34" t="s">
        <v>127</v>
      </c>
      <c r="E12" s="39">
        <v>6664</v>
      </c>
      <c r="F12" s="40">
        <v>6642</v>
      </c>
      <c r="G12" s="40">
        <v>13263</v>
      </c>
      <c r="H12" s="40">
        <v>19862</v>
      </c>
      <c r="I12" s="40">
        <v>26439</v>
      </c>
      <c r="J12" s="40">
        <v>32995</v>
      </c>
      <c r="K12" s="41">
        <v>39530</v>
      </c>
    </row>
    <row r="13" spans="1:11">
      <c r="B13" s="32">
        <v>68000</v>
      </c>
      <c r="C13" s="38" t="s">
        <v>122</v>
      </c>
      <c r="D13" s="34" t="s">
        <v>128</v>
      </c>
      <c r="E13" s="39">
        <v>1149</v>
      </c>
      <c r="F13" s="40">
        <v>1145</v>
      </c>
      <c r="G13" s="40">
        <v>2287</v>
      </c>
      <c r="H13" s="40">
        <v>3425</v>
      </c>
      <c r="I13" s="40">
        <v>4559</v>
      </c>
      <c r="J13" s="40">
        <v>5689</v>
      </c>
      <c r="K13" s="41">
        <v>6816</v>
      </c>
    </row>
    <row r="14" spans="1:11">
      <c r="B14" s="32">
        <v>68000</v>
      </c>
      <c r="C14" s="42" t="s">
        <v>118</v>
      </c>
      <c r="D14" s="34" t="s">
        <v>129</v>
      </c>
      <c r="E14" s="43">
        <v>7813</v>
      </c>
      <c r="F14" s="44">
        <v>7787</v>
      </c>
      <c r="G14" s="44">
        <v>15550</v>
      </c>
      <c r="H14" s="44">
        <v>23287</v>
      </c>
      <c r="I14" s="44">
        <v>30998</v>
      </c>
      <c r="J14" s="44">
        <v>38684</v>
      </c>
      <c r="K14" s="45">
        <v>46346</v>
      </c>
    </row>
    <row r="15" spans="1:11">
      <c r="B15" s="32">
        <v>78000</v>
      </c>
      <c r="C15" s="33" t="s">
        <v>95</v>
      </c>
      <c r="D15" s="34" t="s">
        <v>130</v>
      </c>
      <c r="E15" s="35">
        <v>7549</v>
      </c>
      <c r="F15" s="36">
        <v>7524</v>
      </c>
      <c r="G15" s="36">
        <v>15023</v>
      </c>
      <c r="H15" s="36">
        <v>22498</v>
      </c>
      <c r="I15" s="36">
        <v>29947</v>
      </c>
      <c r="J15" s="36">
        <v>37372</v>
      </c>
      <c r="K15" s="37">
        <v>44774</v>
      </c>
    </row>
    <row r="16" spans="1:11">
      <c r="B16" s="32">
        <v>78000</v>
      </c>
      <c r="C16" s="38" t="s">
        <v>96</v>
      </c>
      <c r="D16" s="34" t="s">
        <v>131</v>
      </c>
      <c r="E16" s="39">
        <v>95</v>
      </c>
      <c r="F16" s="40">
        <v>95</v>
      </c>
      <c r="G16" s="40">
        <v>190</v>
      </c>
      <c r="H16" s="40">
        <v>285</v>
      </c>
      <c r="I16" s="40">
        <v>380</v>
      </c>
      <c r="J16" s="40">
        <v>475</v>
      </c>
      <c r="K16" s="41">
        <v>569</v>
      </c>
    </row>
    <row r="17" spans="2:11">
      <c r="B17" s="32">
        <v>78000</v>
      </c>
      <c r="C17" s="38" t="s">
        <v>97</v>
      </c>
      <c r="D17" s="34" t="s">
        <v>132</v>
      </c>
      <c r="E17" s="39">
        <v>7644</v>
      </c>
      <c r="F17" s="40">
        <v>7619</v>
      </c>
      <c r="G17" s="40">
        <v>15213</v>
      </c>
      <c r="H17" s="40">
        <v>22783</v>
      </c>
      <c r="I17" s="40">
        <v>30327</v>
      </c>
      <c r="J17" s="40">
        <v>37847</v>
      </c>
      <c r="K17" s="41">
        <v>45343</v>
      </c>
    </row>
    <row r="18" spans="2:11">
      <c r="B18" s="32">
        <v>78000</v>
      </c>
      <c r="C18" s="38" t="s">
        <v>122</v>
      </c>
      <c r="D18" s="34" t="s">
        <v>133</v>
      </c>
      <c r="E18" s="39">
        <v>1318</v>
      </c>
      <c r="F18" s="40">
        <v>1313</v>
      </c>
      <c r="G18" s="40">
        <v>2623</v>
      </c>
      <c r="H18" s="40">
        <v>3928</v>
      </c>
      <c r="I18" s="40">
        <v>5229</v>
      </c>
      <c r="J18" s="40">
        <v>6526</v>
      </c>
      <c r="K18" s="41">
        <v>7819</v>
      </c>
    </row>
    <row r="19" spans="2:11">
      <c r="B19" s="32">
        <v>78000</v>
      </c>
      <c r="C19" s="42" t="s">
        <v>118</v>
      </c>
      <c r="D19" s="34" t="s">
        <v>134</v>
      </c>
      <c r="E19" s="43">
        <v>8962</v>
      </c>
      <c r="F19" s="44">
        <v>8932</v>
      </c>
      <c r="G19" s="44">
        <v>17836</v>
      </c>
      <c r="H19" s="44">
        <v>26711</v>
      </c>
      <c r="I19" s="44">
        <v>35556</v>
      </c>
      <c r="J19" s="44">
        <v>44373</v>
      </c>
      <c r="K19" s="45">
        <v>53162</v>
      </c>
    </row>
    <row r="20" spans="2:11">
      <c r="B20" s="32">
        <v>88000</v>
      </c>
      <c r="C20" s="33" t="s">
        <v>95</v>
      </c>
      <c r="D20" s="34" t="s">
        <v>135</v>
      </c>
      <c r="E20" s="35">
        <v>8516</v>
      </c>
      <c r="F20" s="36">
        <v>8489</v>
      </c>
      <c r="G20" s="36">
        <v>16949</v>
      </c>
      <c r="H20" s="36">
        <v>25382</v>
      </c>
      <c r="I20" s="36">
        <v>33787</v>
      </c>
      <c r="J20" s="36">
        <v>42165</v>
      </c>
      <c r="K20" s="37">
        <v>50514</v>
      </c>
    </row>
    <row r="21" spans="2:11">
      <c r="B21" s="32">
        <v>88000</v>
      </c>
      <c r="C21" s="38" t="s">
        <v>96</v>
      </c>
      <c r="D21" s="34" t="s">
        <v>136</v>
      </c>
      <c r="E21" s="39">
        <v>108</v>
      </c>
      <c r="F21" s="40">
        <v>107</v>
      </c>
      <c r="G21" s="40">
        <v>215</v>
      </c>
      <c r="H21" s="40">
        <v>322</v>
      </c>
      <c r="I21" s="40">
        <v>429</v>
      </c>
      <c r="J21" s="40">
        <v>535</v>
      </c>
      <c r="K21" s="41">
        <v>642</v>
      </c>
    </row>
    <row r="22" spans="2:11">
      <c r="B22" s="32">
        <v>88000</v>
      </c>
      <c r="C22" s="38" t="s">
        <v>97</v>
      </c>
      <c r="D22" s="34" t="s">
        <v>137</v>
      </c>
      <c r="E22" s="39">
        <v>8624</v>
      </c>
      <c r="F22" s="40">
        <v>8596</v>
      </c>
      <c r="G22" s="40">
        <v>17164</v>
      </c>
      <c r="H22" s="40">
        <v>25704</v>
      </c>
      <c r="I22" s="40">
        <v>34216</v>
      </c>
      <c r="J22" s="40">
        <v>42700</v>
      </c>
      <c r="K22" s="41">
        <v>51156</v>
      </c>
    </row>
    <row r="23" spans="2:11">
      <c r="B23" s="32">
        <v>88000</v>
      </c>
      <c r="C23" s="38" t="s">
        <v>122</v>
      </c>
      <c r="D23" s="34" t="s">
        <v>138</v>
      </c>
      <c r="E23" s="39">
        <v>1487</v>
      </c>
      <c r="F23" s="40">
        <v>1482</v>
      </c>
      <c r="G23" s="40">
        <v>2959</v>
      </c>
      <c r="H23" s="40">
        <v>4432</v>
      </c>
      <c r="I23" s="40">
        <v>5900</v>
      </c>
      <c r="J23" s="40">
        <v>7363</v>
      </c>
      <c r="K23" s="41">
        <v>8821</v>
      </c>
    </row>
    <row r="24" spans="2:11">
      <c r="B24" s="32">
        <v>88000</v>
      </c>
      <c r="C24" s="42" t="s">
        <v>118</v>
      </c>
      <c r="D24" s="34" t="s">
        <v>139</v>
      </c>
      <c r="E24" s="43">
        <v>10111</v>
      </c>
      <c r="F24" s="44">
        <v>10078</v>
      </c>
      <c r="G24" s="44">
        <v>20123</v>
      </c>
      <c r="H24" s="44">
        <v>30136</v>
      </c>
      <c r="I24" s="44">
        <v>40116</v>
      </c>
      <c r="J24" s="44">
        <v>50063</v>
      </c>
      <c r="K24" s="45">
        <v>59977</v>
      </c>
    </row>
    <row r="25" spans="2:11">
      <c r="B25" s="32">
        <v>98000</v>
      </c>
      <c r="C25" s="33" t="s">
        <v>95</v>
      </c>
      <c r="D25" s="34" t="s">
        <v>140</v>
      </c>
      <c r="E25" s="35">
        <v>9484</v>
      </c>
      <c r="F25" s="36">
        <v>9453</v>
      </c>
      <c r="G25" s="36">
        <v>18875</v>
      </c>
      <c r="H25" s="36">
        <v>28265</v>
      </c>
      <c r="I25" s="36">
        <v>37626</v>
      </c>
      <c r="J25" s="36">
        <v>46956</v>
      </c>
      <c r="K25" s="37">
        <v>56254</v>
      </c>
    </row>
    <row r="26" spans="2:11">
      <c r="B26" s="32">
        <v>98000</v>
      </c>
      <c r="C26" s="38" t="s">
        <v>96</v>
      </c>
      <c r="D26" s="34" t="s">
        <v>141</v>
      </c>
      <c r="E26" s="39">
        <v>120</v>
      </c>
      <c r="F26" s="40">
        <v>120</v>
      </c>
      <c r="G26" s="40">
        <v>239</v>
      </c>
      <c r="H26" s="40">
        <v>359</v>
      </c>
      <c r="I26" s="40">
        <v>478</v>
      </c>
      <c r="J26" s="40">
        <v>596</v>
      </c>
      <c r="K26" s="41">
        <v>715</v>
      </c>
    </row>
    <row r="27" spans="2:11">
      <c r="B27" s="32">
        <v>98000</v>
      </c>
      <c r="C27" s="38" t="s">
        <v>97</v>
      </c>
      <c r="D27" s="34" t="s">
        <v>142</v>
      </c>
      <c r="E27" s="39">
        <v>9604</v>
      </c>
      <c r="F27" s="40">
        <v>9573</v>
      </c>
      <c r="G27" s="40">
        <v>19114</v>
      </c>
      <c r="H27" s="40">
        <v>28624</v>
      </c>
      <c r="I27" s="40">
        <v>38104</v>
      </c>
      <c r="J27" s="40">
        <v>47552</v>
      </c>
      <c r="K27" s="41">
        <v>56969</v>
      </c>
    </row>
    <row r="28" spans="2:11">
      <c r="B28" s="32">
        <v>98000</v>
      </c>
      <c r="C28" s="38" t="s">
        <v>122</v>
      </c>
      <c r="D28" s="34" t="s">
        <v>143</v>
      </c>
      <c r="E28" s="39">
        <v>1656</v>
      </c>
      <c r="F28" s="40">
        <v>1650</v>
      </c>
      <c r="G28" s="40">
        <v>3296</v>
      </c>
      <c r="H28" s="40">
        <v>4936</v>
      </c>
      <c r="I28" s="40">
        <v>6570</v>
      </c>
      <c r="J28" s="40">
        <v>8200</v>
      </c>
      <c r="K28" s="41">
        <v>9824</v>
      </c>
    </row>
    <row r="29" spans="2:11">
      <c r="B29" s="32">
        <v>98000</v>
      </c>
      <c r="C29" s="42" t="s">
        <v>118</v>
      </c>
      <c r="D29" s="34" t="s">
        <v>144</v>
      </c>
      <c r="E29" s="43">
        <v>11260</v>
      </c>
      <c r="F29" s="44">
        <v>11223</v>
      </c>
      <c r="G29" s="44">
        <v>22410</v>
      </c>
      <c r="H29" s="44">
        <v>33560</v>
      </c>
      <c r="I29" s="44">
        <v>44674</v>
      </c>
      <c r="J29" s="44">
        <v>55752</v>
      </c>
      <c r="K29" s="45">
        <v>66793</v>
      </c>
    </row>
    <row r="30" spans="2:11">
      <c r="B30" s="32">
        <v>104000</v>
      </c>
      <c r="C30" s="33" t="s">
        <v>95</v>
      </c>
      <c r="D30" s="34" t="s">
        <v>145</v>
      </c>
      <c r="E30" s="35">
        <v>10065</v>
      </c>
      <c r="F30" s="36">
        <v>10032</v>
      </c>
      <c r="G30" s="36">
        <v>20030</v>
      </c>
      <c r="H30" s="36">
        <v>29996</v>
      </c>
      <c r="I30" s="36">
        <v>39930</v>
      </c>
      <c r="J30" s="36">
        <v>49830</v>
      </c>
      <c r="K30" s="37">
        <v>59699</v>
      </c>
    </row>
    <row r="31" spans="2:11">
      <c r="B31" s="32">
        <v>104000</v>
      </c>
      <c r="C31" s="38" t="s">
        <v>96</v>
      </c>
      <c r="D31" s="34" t="s">
        <v>146</v>
      </c>
      <c r="E31" s="39">
        <v>127</v>
      </c>
      <c r="F31" s="40">
        <v>127</v>
      </c>
      <c r="G31" s="40">
        <v>254</v>
      </c>
      <c r="H31" s="40">
        <v>381</v>
      </c>
      <c r="I31" s="40">
        <v>507</v>
      </c>
      <c r="J31" s="40">
        <v>633</v>
      </c>
      <c r="K31" s="41">
        <v>758</v>
      </c>
    </row>
    <row r="32" spans="2:11">
      <c r="B32" s="32">
        <v>104000</v>
      </c>
      <c r="C32" s="38" t="s">
        <v>97</v>
      </c>
      <c r="D32" s="34" t="s">
        <v>147</v>
      </c>
      <c r="E32" s="39">
        <v>10192</v>
      </c>
      <c r="F32" s="40">
        <v>10159</v>
      </c>
      <c r="G32" s="40">
        <v>20284</v>
      </c>
      <c r="H32" s="40">
        <v>30377</v>
      </c>
      <c r="I32" s="40">
        <v>40437</v>
      </c>
      <c r="J32" s="40">
        <v>50463</v>
      </c>
      <c r="K32" s="41">
        <v>60457</v>
      </c>
    </row>
    <row r="33" spans="2:11">
      <c r="B33" s="32">
        <v>104000</v>
      </c>
      <c r="C33" s="38" t="s">
        <v>122</v>
      </c>
      <c r="D33" s="34" t="s">
        <v>148</v>
      </c>
      <c r="E33" s="39">
        <v>1757</v>
      </c>
      <c r="F33" s="40">
        <v>1751</v>
      </c>
      <c r="G33" s="40">
        <v>3498</v>
      </c>
      <c r="H33" s="40">
        <v>5238</v>
      </c>
      <c r="I33" s="40">
        <v>6973</v>
      </c>
      <c r="J33" s="40">
        <v>8702</v>
      </c>
      <c r="K33" s="41">
        <v>10425</v>
      </c>
    </row>
    <row r="34" spans="2:11">
      <c r="B34" s="32">
        <v>104000</v>
      </c>
      <c r="C34" s="42" t="s">
        <v>118</v>
      </c>
      <c r="D34" s="34" t="s">
        <v>149</v>
      </c>
      <c r="E34" s="43">
        <v>11949</v>
      </c>
      <c r="F34" s="44">
        <v>11910</v>
      </c>
      <c r="G34" s="44">
        <v>23782</v>
      </c>
      <c r="H34" s="44">
        <v>35615</v>
      </c>
      <c r="I34" s="44">
        <v>47410</v>
      </c>
      <c r="J34" s="44">
        <v>59165</v>
      </c>
      <c r="K34" s="45">
        <v>70882</v>
      </c>
    </row>
    <row r="35" spans="2:11">
      <c r="B35" s="32">
        <v>110000</v>
      </c>
      <c r="C35" s="33" t="s">
        <v>95</v>
      </c>
      <c r="D35" s="34" t="s">
        <v>150</v>
      </c>
      <c r="E35" s="35">
        <v>10645</v>
      </c>
      <c r="F35" s="36">
        <v>10611</v>
      </c>
      <c r="G35" s="36">
        <v>21186</v>
      </c>
      <c r="H35" s="36">
        <v>31726</v>
      </c>
      <c r="I35" s="36">
        <v>42233</v>
      </c>
      <c r="J35" s="36">
        <v>52706</v>
      </c>
      <c r="K35" s="37">
        <v>63143</v>
      </c>
    </row>
    <row r="36" spans="2:11">
      <c r="B36" s="32">
        <v>110000</v>
      </c>
      <c r="C36" s="38" t="s">
        <v>96</v>
      </c>
      <c r="D36" s="34" t="s">
        <v>151</v>
      </c>
      <c r="E36" s="39">
        <v>135</v>
      </c>
      <c r="F36" s="40">
        <v>134</v>
      </c>
      <c r="G36" s="40">
        <v>269</v>
      </c>
      <c r="H36" s="40">
        <v>403</v>
      </c>
      <c r="I36" s="40">
        <v>536</v>
      </c>
      <c r="J36" s="40">
        <v>669</v>
      </c>
      <c r="K36" s="41">
        <v>802</v>
      </c>
    </row>
    <row r="37" spans="2:11">
      <c r="B37" s="32">
        <v>110000</v>
      </c>
      <c r="C37" s="38" t="s">
        <v>97</v>
      </c>
      <c r="D37" s="34" t="s">
        <v>152</v>
      </c>
      <c r="E37" s="39">
        <v>10780</v>
      </c>
      <c r="F37" s="40">
        <v>10745</v>
      </c>
      <c r="G37" s="40">
        <v>21455</v>
      </c>
      <c r="H37" s="40">
        <v>32129</v>
      </c>
      <c r="I37" s="40">
        <v>42769</v>
      </c>
      <c r="J37" s="40">
        <v>53375</v>
      </c>
      <c r="K37" s="41">
        <v>63945</v>
      </c>
    </row>
    <row r="38" spans="2:11">
      <c r="B38" s="32">
        <v>110000</v>
      </c>
      <c r="C38" s="38" t="s">
        <v>122</v>
      </c>
      <c r="D38" s="34" t="s">
        <v>153</v>
      </c>
      <c r="E38" s="39">
        <v>1859</v>
      </c>
      <c r="F38" s="40">
        <v>1852</v>
      </c>
      <c r="G38" s="40">
        <v>3699</v>
      </c>
      <c r="H38" s="40">
        <v>5540</v>
      </c>
      <c r="I38" s="40">
        <v>7375</v>
      </c>
      <c r="J38" s="40">
        <v>9204</v>
      </c>
      <c r="K38" s="41">
        <v>11027</v>
      </c>
    </row>
    <row r="39" spans="2:11">
      <c r="B39" s="32">
        <v>110000</v>
      </c>
      <c r="C39" s="42" t="s">
        <v>118</v>
      </c>
      <c r="D39" s="34" t="s">
        <v>154</v>
      </c>
      <c r="E39" s="43">
        <v>12639</v>
      </c>
      <c r="F39" s="44">
        <v>12597</v>
      </c>
      <c r="G39" s="44">
        <v>25154</v>
      </c>
      <c r="H39" s="44">
        <v>37669</v>
      </c>
      <c r="I39" s="44">
        <v>50144</v>
      </c>
      <c r="J39" s="44">
        <v>62579</v>
      </c>
      <c r="K39" s="45">
        <v>74972</v>
      </c>
    </row>
    <row r="40" spans="2:11">
      <c r="B40" s="32">
        <v>118000</v>
      </c>
      <c r="C40" s="33" t="s">
        <v>95</v>
      </c>
      <c r="D40" s="34" t="s">
        <v>155</v>
      </c>
      <c r="E40" s="35">
        <v>11419</v>
      </c>
      <c r="F40" s="36">
        <v>11382</v>
      </c>
      <c r="G40" s="36">
        <v>22727</v>
      </c>
      <c r="H40" s="36">
        <v>34034</v>
      </c>
      <c r="I40" s="36">
        <v>45305</v>
      </c>
      <c r="J40" s="36">
        <v>56538</v>
      </c>
      <c r="K40" s="37">
        <v>67736</v>
      </c>
    </row>
    <row r="41" spans="2:11">
      <c r="B41" s="32">
        <v>118000</v>
      </c>
      <c r="C41" s="38" t="s">
        <v>96</v>
      </c>
      <c r="D41" s="34" t="s">
        <v>156</v>
      </c>
      <c r="E41" s="39">
        <v>145</v>
      </c>
      <c r="F41" s="40">
        <v>144</v>
      </c>
      <c r="G41" s="40">
        <v>288</v>
      </c>
      <c r="H41" s="40">
        <v>432</v>
      </c>
      <c r="I41" s="40">
        <v>575</v>
      </c>
      <c r="J41" s="40">
        <v>718</v>
      </c>
      <c r="K41" s="41">
        <v>860</v>
      </c>
    </row>
    <row r="42" spans="2:11">
      <c r="B42" s="32">
        <v>118000</v>
      </c>
      <c r="C42" s="38" t="s">
        <v>97</v>
      </c>
      <c r="D42" s="34" t="s">
        <v>157</v>
      </c>
      <c r="E42" s="39">
        <v>11564</v>
      </c>
      <c r="F42" s="40">
        <v>11526</v>
      </c>
      <c r="G42" s="40">
        <v>23015</v>
      </c>
      <c r="H42" s="40">
        <v>34466</v>
      </c>
      <c r="I42" s="40">
        <v>45880</v>
      </c>
      <c r="J42" s="40">
        <v>57256</v>
      </c>
      <c r="K42" s="41">
        <v>68596</v>
      </c>
    </row>
    <row r="43" spans="2:11">
      <c r="B43" s="32">
        <v>118000</v>
      </c>
      <c r="C43" s="38" t="s">
        <v>122</v>
      </c>
      <c r="D43" s="34" t="s">
        <v>158</v>
      </c>
      <c r="E43" s="39">
        <v>1994</v>
      </c>
      <c r="F43" s="40">
        <v>1987</v>
      </c>
      <c r="G43" s="40">
        <v>3968</v>
      </c>
      <c r="H43" s="40">
        <v>5943</v>
      </c>
      <c r="I43" s="40">
        <v>7911</v>
      </c>
      <c r="J43" s="40">
        <v>9873</v>
      </c>
      <c r="K43" s="41">
        <v>11829</v>
      </c>
    </row>
    <row r="44" spans="2:11">
      <c r="B44" s="32">
        <v>118000</v>
      </c>
      <c r="C44" s="42" t="s">
        <v>118</v>
      </c>
      <c r="D44" s="34" t="s">
        <v>159</v>
      </c>
      <c r="E44" s="43">
        <v>13558</v>
      </c>
      <c r="F44" s="44">
        <v>13513</v>
      </c>
      <c r="G44" s="44">
        <v>26983</v>
      </c>
      <c r="H44" s="44">
        <v>40409</v>
      </c>
      <c r="I44" s="44">
        <v>53791</v>
      </c>
      <c r="J44" s="44">
        <v>67129</v>
      </c>
      <c r="K44" s="45">
        <v>80425</v>
      </c>
    </row>
    <row r="45" spans="2:11">
      <c r="B45" s="32">
        <v>126000</v>
      </c>
      <c r="C45" s="33" t="s">
        <v>95</v>
      </c>
      <c r="D45" s="34" t="s">
        <v>160</v>
      </c>
      <c r="E45" s="35">
        <v>12194</v>
      </c>
      <c r="F45" s="36">
        <v>12154</v>
      </c>
      <c r="G45" s="36">
        <v>24267</v>
      </c>
      <c r="H45" s="36">
        <v>36342</v>
      </c>
      <c r="I45" s="36">
        <v>48376</v>
      </c>
      <c r="J45" s="36">
        <v>60371</v>
      </c>
      <c r="K45" s="37">
        <v>72327</v>
      </c>
    </row>
    <row r="46" spans="2:11">
      <c r="B46" s="32">
        <v>126000</v>
      </c>
      <c r="C46" s="38" t="s">
        <v>96</v>
      </c>
      <c r="D46" s="34" t="s">
        <v>161</v>
      </c>
      <c r="E46" s="39">
        <v>154</v>
      </c>
      <c r="F46" s="40">
        <v>154</v>
      </c>
      <c r="G46" s="40">
        <v>308</v>
      </c>
      <c r="H46" s="40">
        <v>461</v>
      </c>
      <c r="I46" s="40">
        <v>614</v>
      </c>
      <c r="J46" s="40">
        <v>767</v>
      </c>
      <c r="K46" s="41">
        <v>919</v>
      </c>
    </row>
    <row r="47" spans="2:11">
      <c r="B47" s="32">
        <v>126000</v>
      </c>
      <c r="C47" s="38" t="s">
        <v>97</v>
      </c>
      <c r="D47" s="34" t="s">
        <v>162</v>
      </c>
      <c r="E47" s="39">
        <v>12348</v>
      </c>
      <c r="F47" s="40">
        <v>12308</v>
      </c>
      <c r="G47" s="40">
        <v>24575</v>
      </c>
      <c r="H47" s="40">
        <v>36803</v>
      </c>
      <c r="I47" s="40">
        <v>48990</v>
      </c>
      <c r="J47" s="40">
        <v>61138</v>
      </c>
      <c r="K47" s="41">
        <v>73246</v>
      </c>
    </row>
    <row r="48" spans="2:11">
      <c r="B48" s="32">
        <v>126000</v>
      </c>
      <c r="C48" s="38" t="s">
        <v>122</v>
      </c>
      <c r="D48" s="34" t="s">
        <v>163</v>
      </c>
      <c r="E48" s="39">
        <v>2129</v>
      </c>
      <c r="F48" s="40">
        <v>2122</v>
      </c>
      <c r="G48" s="40">
        <v>4237</v>
      </c>
      <c r="H48" s="40">
        <v>6346</v>
      </c>
      <c r="I48" s="40">
        <v>8448</v>
      </c>
      <c r="J48" s="40">
        <v>10543</v>
      </c>
      <c r="K48" s="41">
        <v>12631</v>
      </c>
    </row>
    <row r="49" spans="2:11">
      <c r="B49" s="32">
        <v>126000</v>
      </c>
      <c r="C49" s="42" t="s">
        <v>118</v>
      </c>
      <c r="D49" s="34" t="s">
        <v>164</v>
      </c>
      <c r="E49" s="43">
        <v>14477</v>
      </c>
      <c r="F49" s="44">
        <v>14430</v>
      </c>
      <c r="G49" s="44">
        <v>28812</v>
      </c>
      <c r="H49" s="44">
        <v>43149</v>
      </c>
      <c r="I49" s="44">
        <v>57438</v>
      </c>
      <c r="J49" s="44">
        <v>71681</v>
      </c>
      <c r="K49" s="45">
        <v>85877</v>
      </c>
    </row>
    <row r="50" spans="2:11">
      <c r="B50" s="32">
        <v>134000</v>
      </c>
      <c r="C50" s="33" t="s">
        <v>95</v>
      </c>
      <c r="D50" s="34" t="s">
        <v>165</v>
      </c>
      <c r="E50" s="35">
        <v>12968</v>
      </c>
      <c r="F50" s="36">
        <v>12925</v>
      </c>
      <c r="G50" s="36">
        <v>25808</v>
      </c>
      <c r="H50" s="36">
        <v>38648</v>
      </c>
      <c r="I50" s="36">
        <v>51448</v>
      </c>
      <c r="J50" s="36">
        <v>64204</v>
      </c>
      <c r="K50" s="37">
        <v>76920</v>
      </c>
    </row>
    <row r="51" spans="2:11">
      <c r="B51" s="32">
        <v>134000</v>
      </c>
      <c r="C51" s="38" t="s">
        <v>96</v>
      </c>
      <c r="D51" s="34" t="s">
        <v>166</v>
      </c>
      <c r="E51" s="39">
        <v>164</v>
      </c>
      <c r="F51" s="40">
        <v>164</v>
      </c>
      <c r="G51" s="40">
        <v>328</v>
      </c>
      <c r="H51" s="40">
        <v>491</v>
      </c>
      <c r="I51" s="40">
        <v>653</v>
      </c>
      <c r="J51" s="40">
        <v>816</v>
      </c>
      <c r="K51" s="41">
        <v>977</v>
      </c>
    </row>
    <row r="52" spans="2:11">
      <c r="B52" s="32">
        <v>134000</v>
      </c>
      <c r="C52" s="38" t="s">
        <v>97</v>
      </c>
      <c r="D52" s="34" t="s">
        <v>167</v>
      </c>
      <c r="E52" s="39">
        <v>13132</v>
      </c>
      <c r="F52" s="40">
        <v>13089</v>
      </c>
      <c r="G52" s="40">
        <v>26136</v>
      </c>
      <c r="H52" s="40">
        <v>39139</v>
      </c>
      <c r="I52" s="40">
        <v>52101</v>
      </c>
      <c r="J52" s="40">
        <v>65020</v>
      </c>
      <c r="K52" s="41">
        <v>77897</v>
      </c>
    </row>
    <row r="53" spans="2:11">
      <c r="B53" s="32">
        <v>134000</v>
      </c>
      <c r="C53" s="38" t="s">
        <v>122</v>
      </c>
      <c r="D53" s="34" t="s">
        <v>168</v>
      </c>
      <c r="E53" s="39">
        <v>2264</v>
      </c>
      <c r="F53" s="40">
        <v>2257</v>
      </c>
      <c r="G53" s="40">
        <v>4507</v>
      </c>
      <c r="H53" s="40">
        <v>6749</v>
      </c>
      <c r="I53" s="40">
        <v>8984</v>
      </c>
      <c r="J53" s="40">
        <v>11212</v>
      </c>
      <c r="K53" s="41">
        <v>13433</v>
      </c>
    </row>
    <row r="54" spans="2:11">
      <c r="B54" s="32">
        <v>134000</v>
      </c>
      <c r="C54" s="42" t="s">
        <v>118</v>
      </c>
      <c r="D54" s="34" t="s">
        <v>169</v>
      </c>
      <c r="E54" s="43">
        <v>15396</v>
      </c>
      <c r="F54" s="44">
        <v>15346</v>
      </c>
      <c r="G54" s="44">
        <v>30643</v>
      </c>
      <c r="H54" s="44">
        <v>45888</v>
      </c>
      <c r="I54" s="44">
        <v>61085</v>
      </c>
      <c r="J54" s="44">
        <v>76232</v>
      </c>
      <c r="K54" s="45">
        <v>91330</v>
      </c>
    </row>
    <row r="55" spans="2:11">
      <c r="B55" s="32">
        <v>142000</v>
      </c>
      <c r="C55" s="33" t="s">
        <v>95</v>
      </c>
      <c r="D55" s="34" t="s">
        <v>170</v>
      </c>
      <c r="E55" s="35">
        <v>13742</v>
      </c>
      <c r="F55" s="36">
        <v>13697</v>
      </c>
      <c r="G55" s="36">
        <v>27349</v>
      </c>
      <c r="H55" s="36">
        <v>40956</v>
      </c>
      <c r="I55" s="36">
        <v>54519</v>
      </c>
      <c r="J55" s="36">
        <v>68038</v>
      </c>
      <c r="K55" s="37">
        <v>81512</v>
      </c>
    </row>
    <row r="56" spans="2:11">
      <c r="B56" s="32">
        <v>142000</v>
      </c>
      <c r="C56" s="38" t="s">
        <v>96</v>
      </c>
      <c r="D56" s="34" t="s">
        <v>171</v>
      </c>
      <c r="E56" s="39">
        <v>174</v>
      </c>
      <c r="F56" s="40">
        <v>174</v>
      </c>
      <c r="G56" s="40">
        <v>347</v>
      </c>
      <c r="H56" s="40">
        <v>520</v>
      </c>
      <c r="I56" s="40">
        <v>692</v>
      </c>
      <c r="J56" s="40">
        <v>864</v>
      </c>
      <c r="K56" s="41">
        <v>1036</v>
      </c>
    </row>
    <row r="57" spans="2:11">
      <c r="B57" s="32">
        <v>142000</v>
      </c>
      <c r="C57" s="38" t="s">
        <v>97</v>
      </c>
      <c r="D57" s="34" t="s">
        <v>172</v>
      </c>
      <c r="E57" s="39">
        <v>13916</v>
      </c>
      <c r="F57" s="40">
        <v>13871</v>
      </c>
      <c r="G57" s="40">
        <v>27696</v>
      </c>
      <c r="H57" s="40">
        <v>41476</v>
      </c>
      <c r="I57" s="40">
        <v>55211</v>
      </c>
      <c r="J57" s="40">
        <v>68902</v>
      </c>
      <c r="K57" s="41">
        <v>82548</v>
      </c>
    </row>
    <row r="58" spans="2:11">
      <c r="B58" s="32">
        <v>142000</v>
      </c>
      <c r="C58" s="38" t="s">
        <v>122</v>
      </c>
      <c r="D58" s="34" t="s">
        <v>173</v>
      </c>
      <c r="E58" s="39">
        <v>2399</v>
      </c>
      <c r="F58" s="40">
        <v>2391</v>
      </c>
      <c r="G58" s="40">
        <v>4776</v>
      </c>
      <c r="H58" s="40">
        <v>7152</v>
      </c>
      <c r="I58" s="40">
        <v>9521</v>
      </c>
      <c r="J58" s="40">
        <v>11882</v>
      </c>
      <c r="K58" s="41">
        <v>14235</v>
      </c>
    </row>
    <row r="59" spans="2:11">
      <c r="B59" s="32">
        <v>142000</v>
      </c>
      <c r="C59" s="42" t="s">
        <v>118</v>
      </c>
      <c r="D59" s="34" t="s">
        <v>174</v>
      </c>
      <c r="E59" s="43">
        <v>16315</v>
      </c>
      <c r="F59" s="44">
        <v>16262</v>
      </c>
      <c r="G59" s="44">
        <v>32472</v>
      </c>
      <c r="H59" s="44">
        <v>48628</v>
      </c>
      <c r="I59" s="44">
        <v>64732</v>
      </c>
      <c r="J59" s="44">
        <v>80784</v>
      </c>
      <c r="K59" s="45">
        <v>96783</v>
      </c>
    </row>
    <row r="60" spans="2:11">
      <c r="B60" s="32">
        <v>150000</v>
      </c>
      <c r="C60" s="33" t="s">
        <v>95</v>
      </c>
      <c r="D60" s="34" t="s">
        <v>175</v>
      </c>
      <c r="E60" s="35">
        <v>14516</v>
      </c>
      <c r="F60" s="36">
        <v>14469</v>
      </c>
      <c r="G60" s="36">
        <v>28889</v>
      </c>
      <c r="H60" s="36">
        <v>43264</v>
      </c>
      <c r="I60" s="36">
        <v>57591</v>
      </c>
      <c r="J60" s="36">
        <v>71871</v>
      </c>
      <c r="K60" s="37">
        <v>86104</v>
      </c>
    </row>
    <row r="61" spans="2:11">
      <c r="B61" s="32">
        <v>150000</v>
      </c>
      <c r="C61" s="38" t="s">
        <v>96</v>
      </c>
      <c r="D61" s="34" t="s">
        <v>176</v>
      </c>
      <c r="E61" s="39">
        <v>184</v>
      </c>
      <c r="F61" s="40">
        <v>183</v>
      </c>
      <c r="G61" s="40">
        <v>367</v>
      </c>
      <c r="H61" s="40">
        <v>549</v>
      </c>
      <c r="I61" s="40">
        <v>731</v>
      </c>
      <c r="J61" s="40">
        <v>913</v>
      </c>
      <c r="K61" s="41">
        <v>1094</v>
      </c>
    </row>
    <row r="62" spans="2:11">
      <c r="B62" s="32">
        <v>150000</v>
      </c>
      <c r="C62" s="38" t="s">
        <v>97</v>
      </c>
      <c r="D62" s="34" t="s">
        <v>177</v>
      </c>
      <c r="E62" s="39">
        <v>14700</v>
      </c>
      <c r="F62" s="40">
        <v>14652</v>
      </c>
      <c r="G62" s="40">
        <v>29256</v>
      </c>
      <c r="H62" s="40">
        <v>43813</v>
      </c>
      <c r="I62" s="40">
        <v>58322</v>
      </c>
      <c r="J62" s="40">
        <v>72784</v>
      </c>
      <c r="K62" s="41">
        <v>87198</v>
      </c>
    </row>
    <row r="63" spans="2:11">
      <c r="B63" s="32">
        <v>150000</v>
      </c>
      <c r="C63" s="38" t="s">
        <v>122</v>
      </c>
      <c r="D63" s="34" t="s">
        <v>178</v>
      </c>
      <c r="E63" s="39">
        <v>2535</v>
      </c>
      <c r="F63" s="40">
        <v>2526</v>
      </c>
      <c r="G63" s="40">
        <v>5045</v>
      </c>
      <c r="H63" s="40">
        <v>7555</v>
      </c>
      <c r="I63" s="40">
        <v>10057</v>
      </c>
      <c r="J63" s="40">
        <v>12551</v>
      </c>
      <c r="K63" s="41">
        <v>15037</v>
      </c>
    </row>
    <row r="64" spans="2:11">
      <c r="B64" s="32">
        <v>150000</v>
      </c>
      <c r="C64" s="42" t="s">
        <v>118</v>
      </c>
      <c r="D64" s="34" t="s">
        <v>179</v>
      </c>
      <c r="E64" s="43">
        <v>17235</v>
      </c>
      <c r="F64" s="44">
        <v>17178</v>
      </c>
      <c r="G64" s="44">
        <v>34301</v>
      </c>
      <c r="H64" s="44">
        <v>51368</v>
      </c>
      <c r="I64" s="44">
        <v>68379</v>
      </c>
      <c r="J64" s="44">
        <v>85335</v>
      </c>
      <c r="K64" s="45">
        <v>102235</v>
      </c>
    </row>
    <row r="65" spans="2:11">
      <c r="B65" s="32">
        <v>160000</v>
      </c>
      <c r="C65" s="33" t="s">
        <v>95</v>
      </c>
      <c r="D65" s="34" t="s">
        <v>180</v>
      </c>
      <c r="E65" s="35">
        <v>15484</v>
      </c>
      <c r="F65" s="36">
        <v>15433</v>
      </c>
      <c r="G65" s="36">
        <v>30816</v>
      </c>
      <c r="H65" s="36">
        <v>46148</v>
      </c>
      <c r="I65" s="36">
        <v>61430</v>
      </c>
      <c r="J65" s="36">
        <v>76662</v>
      </c>
      <c r="K65" s="37">
        <v>91844</v>
      </c>
    </row>
    <row r="66" spans="2:11">
      <c r="B66" s="32">
        <v>160000</v>
      </c>
      <c r="C66" s="38" t="s">
        <v>96</v>
      </c>
      <c r="D66" s="34" t="s">
        <v>181</v>
      </c>
      <c r="E66" s="39">
        <v>196</v>
      </c>
      <c r="F66" s="40">
        <v>196</v>
      </c>
      <c r="G66" s="40">
        <v>391</v>
      </c>
      <c r="H66" s="40">
        <v>586</v>
      </c>
      <c r="I66" s="40">
        <v>780</v>
      </c>
      <c r="J66" s="40">
        <v>974</v>
      </c>
      <c r="K66" s="41">
        <v>1167</v>
      </c>
    </row>
    <row r="67" spans="2:11">
      <c r="B67" s="32">
        <v>160000</v>
      </c>
      <c r="C67" s="38" t="s">
        <v>97</v>
      </c>
      <c r="D67" s="34" t="s">
        <v>182</v>
      </c>
      <c r="E67" s="39">
        <v>15680</v>
      </c>
      <c r="F67" s="40">
        <v>15629</v>
      </c>
      <c r="G67" s="40">
        <v>31207</v>
      </c>
      <c r="H67" s="40">
        <v>46734</v>
      </c>
      <c r="I67" s="40">
        <v>62210</v>
      </c>
      <c r="J67" s="40">
        <v>77636</v>
      </c>
      <c r="K67" s="41">
        <v>93011</v>
      </c>
    </row>
    <row r="68" spans="2:11">
      <c r="B68" s="32">
        <v>160000</v>
      </c>
      <c r="C68" s="38" t="s">
        <v>122</v>
      </c>
      <c r="D68" s="34" t="s">
        <v>183</v>
      </c>
      <c r="E68" s="39">
        <v>2704</v>
      </c>
      <c r="F68" s="40">
        <v>2695</v>
      </c>
      <c r="G68" s="40">
        <v>5381</v>
      </c>
      <c r="H68" s="40">
        <v>8059</v>
      </c>
      <c r="I68" s="40">
        <v>10728</v>
      </c>
      <c r="J68" s="40">
        <v>13388</v>
      </c>
      <c r="K68" s="41">
        <v>16039</v>
      </c>
    </row>
    <row r="69" spans="2:11">
      <c r="B69" s="32">
        <v>160000</v>
      </c>
      <c r="C69" s="42" t="s">
        <v>118</v>
      </c>
      <c r="D69" s="34" t="s">
        <v>184</v>
      </c>
      <c r="E69" s="43">
        <v>18384</v>
      </c>
      <c r="F69" s="44">
        <v>18324</v>
      </c>
      <c r="G69" s="44">
        <v>36588</v>
      </c>
      <c r="H69" s="44">
        <v>54793</v>
      </c>
      <c r="I69" s="44">
        <v>72938</v>
      </c>
      <c r="J69" s="44">
        <v>91024</v>
      </c>
      <c r="K69" s="45">
        <v>109050</v>
      </c>
    </row>
    <row r="70" spans="2:11">
      <c r="B70" s="32">
        <v>170000</v>
      </c>
      <c r="C70" s="33" t="s">
        <v>95</v>
      </c>
      <c r="D70" s="34" t="s">
        <v>185</v>
      </c>
      <c r="E70" s="35">
        <v>16451</v>
      </c>
      <c r="F70" s="36">
        <v>16398</v>
      </c>
      <c r="G70" s="36">
        <v>32741</v>
      </c>
      <c r="H70" s="36">
        <v>49032</v>
      </c>
      <c r="I70" s="36">
        <v>65269</v>
      </c>
      <c r="J70" s="36">
        <v>81453</v>
      </c>
      <c r="K70" s="37">
        <v>97585</v>
      </c>
    </row>
    <row r="71" spans="2:11">
      <c r="B71" s="32">
        <v>170000</v>
      </c>
      <c r="C71" s="38" t="s">
        <v>96</v>
      </c>
      <c r="D71" s="34" t="s">
        <v>186</v>
      </c>
      <c r="E71" s="39">
        <v>209</v>
      </c>
      <c r="F71" s="40">
        <v>208</v>
      </c>
      <c r="G71" s="40">
        <v>416</v>
      </c>
      <c r="H71" s="40">
        <v>623</v>
      </c>
      <c r="I71" s="40">
        <v>829</v>
      </c>
      <c r="J71" s="40">
        <v>1035</v>
      </c>
      <c r="K71" s="41">
        <v>1240</v>
      </c>
    </row>
    <row r="72" spans="2:11">
      <c r="B72" s="32">
        <v>170000</v>
      </c>
      <c r="C72" s="38" t="s">
        <v>97</v>
      </c>
      <c r="D72" s="34" t="s">
        <v>187</v>
      </c>
      <c r="E72" s="39">
        <v>16660</v>
      </c>
      <c r="F72" s="40">
        <v>16606</v>
      </c>
      <c r="G72" s="40">
        <v>33157</v>
      </c>
      <c r="H72" s="40">
        <v>49655</v>
      </c>
      <c r="I72" s="40">
        <v>66098</v>
      </c>
      <c r="J72" s="40">
        <v>82488</v>
      </c>
      <c r="K72" s="41">
        <v>98825</v>
      </c>
    </row>
    <row r="73" spans="2:11">
      <c r="B73" s="32">
        <v>170000</v>
      </c>
      <c r="C73" s="38" t="s">
        <v>122</v>
      </c>
      <c r="D73" s="34" t="s">
        <v>188</v>
      </c>
      <c r="E73" s="39">
        <v>2873</v>
      </c>
      <c r="F73" s="40">
        <v>2863</v>
      </c>
      <c r="G73" s="40">
        <v>5717</v>
      </c>
      <c r="H73" s="40">
        <v>8562</v>
      </c>
      <c r="I73" s="40">
        <v>11398</v>
      </c>
      <c r="J73" s="40">
        <v>14224</v>
      </c>
      <c r="K73" s="41">
        <v>17042</v>
      </c>
    </row>
    <row r="74" spans="2:11">
      <c r="B74" s="32">
        <v>170000</v>
      </c>
      <c r="C74" s="42" t="s">
        <v>118</v>
      </c>
      <c r="D74" s="34" t="s">
        <v>189</v>
      </c>
      <c r="E74" s="43">
        <v>19533</v>
      </c>
      <c r="F74" s="44">
        <v>19469</v>
      </c>
      <c r="G74" s="44">
        <v>38874</v>
      </c>
      <c r="H74" s="44">
        <v>58217</v>
      </c>
      <c r="I74" s="44">
        <v>77496</v>
      </c>
      <c r="J74" s="44">
        <v>96712</v>
      </c>
      <c r="K74" s="45">
        <v>115867</v>
      </c>
    </row>
    <row r="75" spans="2:11">
      <c r="B75" s="32">
        <v>180000</v>
      </c>
      <c r="C75" s="33" t="s">
        <v>95</v>
      </c>
      <c r="D75" s="34" t="s">
        <v>190</v>
      </c>
      <c r="E75" s="35">
        <v>17419</v>
      </c>
      <c r="F75" s="36">
        <v>17362</v>
      </c>
      <c r="G75" s="36">
        <v>34668</v>
      </c>
      <c r="H75" s="36">
        <v>51916</v>
      </c>
      <c r="I75" s="36">
        <v>69108</v>
      </c>
      <c r="J75" s="36">
        <v>86244</v>
      </c>
      <c r="K75" s="37">
        <v>103325</v>
      </c>
    </row>
    <row r="76" spans="2:11">
      <c r="B76" s="32">
        <v>180000</v>
      </c>
      <c r="C76" s="38" t="s">
        <v>96</v>
      </c>
      <c r="D76" s="34" t="s">
        <v>191</v>
      </c>
      <c r="E76" s="39">
        <v>221</v>
      </c>
      <c r="F76" s="40">
        <v>220</v>
      </c>
      <c r="G76" s="40">
        <v>440</v>
      </c>
      <c r="H76" s="40">
        <v>659</v>
      </c>
      <c r="I76" s="40">
        <v>878</v>
      </c>
      <c r="J76" s="40">
        <v>1096</v>
      </c>
      <c r="K76" s="41">
        <v>1313</v>
      </c>
    </row>
    <row r="77" spans="2:11">
      <c r="B77" s="32">
        <v>180000</v>
      </c>
      <c r="C77" s="38" t="s">
        <v>97</v>
      </c>
      <c r="D77" s="34" t="s">
        <v>192</v>
      </c>
      <c r="E77" s="39">
        <v>17640</v>
      </c>
      <c r="F77" s="40">
        <v>17582</v>
      </c>
      <c r="G77" s="40">
        <v>35108</v>
      </c>
      <c r="H77" s="40">
        <v>52575</v>
      </c>
      <c r="I77" s="40">
        <v>69986</v>
      </c>
      <c r="J77" s="40">
        <v>87340</v>
      </c>
      <c r="K77" s="41">
        <v>104638</v>
      </c>
    </row>
    <row r="78" spans="2:11">
      <c r="B78" s="32">
        <v>180000</v>
      </c>
      <c r="C78" s="38" t="s">
        <v>122</v>
      </c>
      <c r="D78" s="34" t="s">
        <v>193</v>
      </c>
      <c r="E78" s="39">
        <v>3042</v>
      </c>
      <c r="F78" s="40">
        <v>3032</v>
      </c>
      <c r="G78" s="40">
        <v>6054</v>
      </c>
      <c r="H78" s="40">
        <v>9066</v>
      </c>
      <c r="I78" s="40">
        <v>12069</v>
      </c>
      <c r="J78" s="40">
        <v>15061</v>
      </c>
      <c r="K78" s="41">
        <v>18044</v>
      </c>
    </row>
    <row r="79" spans="2:11">
      <c r="B79" s="32">
        <v>180000</v>
      </c>
      <c r="C79" s="42" t="s">
        <v>118</v>
      </c>
      <c r="D79" s="34" t="s">
        <v>194</v>
      </c>
      <c r="E79" s="43">
        <v>20682</v>
      </c>
      <c r="F79" s="44">
        <v>20614</v>
      </c>
      <c r="G79" s="44">
        <v>41162</v>
      </c>
      <c r="H79" s="44">
        <v>61641</v>
      </c>
      <c r="I79" s="44">
        <v>82055</v>
      </c>
      <c r="J79" s="44">
        <v>102401</v>
      </c>
      <c r="K79" s="45">
        <v>122682</v>
      </c>
    </row>
    <row r="80" spans="2:11">
      <c r="B80" s="32">
        <v>190000</v>
      </c>
      <c r="C80" s="33" t="s">
        <v>95</v>
      </c>
      <c r="D80" s="34" t="s">
        <v>195</v>
      </c>
      <c r="E80" s="35">
        <v>18387</v>
      </c>
      <c r="F80" s="36">
        <v>18327</v>
      </c>
      <c r="G80" s="36">
        <v>36593</v>
      </c>
      <c r="H80" s="36">
        <v>54800</v>
      </c>
      <c r="I80" s="36">
        <v>72947</v>
      </c>
      <c r="J80" s="36">
        <v>91036</v>
      </c>
      <c r="K80" s="37">
        <v>109065</v>
      </c>
    </row>
    <row r="81" spans="2:11">
      <c r="B81" s="32">
        <v>190000</v>
      </c>
      <c r="C81" s="38" t="s">
        <v>96</v>
      </c>
      <c r="D81" s="34" t="s">
        <v>196</v>
      </c>
      <c r="E81" s="39">
        <v>233</v>
      </c>
      <c r="F81" s="40">
        <v>232</v>
      </c>
      <c r="G81" s="40">
        <v>465</v>
      </c>
      <c r="H81" s="40">
        <v>696</v>
      </c>
      <c r="I81" s="40">
        <v>927</v>
      </c>
      <c r="J81" s="40">
        <v>1157</v>
      </c>
      <c r="K81" s="41">
        <v>1386</v>
      </c>
    </row>
    <row r="82" spans="2:11">
      <c r="B82" s="32">
        <v>190000</v>
      </c>
      <c r="C82" s="38" t="s">
        <v>97</v>
      </c>
      <c r="D82" s="34" t="s">
        <v>197</v>
      </c>
      <c r="E82" s="39">
        <v>18620</v>
      </c>
      <c r="F82" s="40">
        <v>18559</v>
      </c>
      <c r="G82" s="40">
        <v>37058</v>
      </c>
      <c r="H82" s="40">
        <v>55496</v>
      </c>
      <c r="I82" s="40">
        <v>73874</v>
      </c>
      <c r="J82" s="40">
        <v>92193</v>
      </c>
      <c r="K82" s="41">
        <v>110451</v>
      </c>
    </row>
    <row r="83" spans="2:11">
      <c r="B83" s="32">
        <v>190000</v>
      </c>
      <c r="C83" s="38" t="s">
        <v>122</v>
      </c>
      <c r="D83" s="34" t="s">
        <v>198</v>
      </c>
      <c r="E83" s="39">
        <v>3211</v>
      </c>
      <c r="F83" s="40">
        <v>3200</v>
      </c>
      <c r="G83" s="40">
        <v>6390</v>
      </c>
      <c r="H83" s="40">
        <v>9570</v>
      </c>
      <c r="I83" s="40">
        <v>12739</v>
      </c>
      <c r="J83" s="40">
        <v>15898</v>
      </c>
      <c r="K83" s="41">
        <v>19047</v>
      </c>
    </row>
    <row r="84" spans="2:11">
      <c r="B84" s="32">
        <v>190000</v>
      </c>
      <c r="C84" s="42" t="s">
        <v>118</v>
      </c>
      <c r="D84" s="34" t="s">
        <v>199</v>
      </c>
      <c r="E84" s="43">
        <v>21831</v>
      </c>
      <c r="F84" s="44">
        <v>21759</v>
      </c>
      <c r="G84" s="44">
        <v>43448</v>
      </c>
      <c r="H84" s="44">
        <v>65066</v>
      </c>
      <c r="I84" s="44">
        <v>86613</v>
      </c>
      <c r="J84" s="44">
        <v>108091</v>
      </c>
      <c r="K84" s="45">
        <v>129498</v>
      </c>
    </row>
    <row r="85" spans="2:11">
      <c r="B85" s="32">
        <v>200000</v>
      </c>
      <c r="C85" s="33" t="s">
        <v>95</v>
      </c>
      <c r="D85" s="34" t="s">
        <v>200</v>
      </c>
      <c r="E85" s="35">
        <v>19354</v>
      </c>
      <c r="F85" s="36">
        <v>19291</v>
      </c>
      <c r="G85" s="36">
        <v>38519</v>
      </c>
      <c r="H85" s="36">
        <v>57684</v>
      </c>
      <c r="I85" s="36">
        <v>76788</v>
      </c>
      <c r="J85" s="36">
        <v>95827</v>
      </c>
      <c r="K85" s="37">
        <v>114805</v>
      </c>
    </row>
    <row r="86" spans="2:11">
      <c r="B86" s="32">
        <v>200000</v>
      </c>
      <c r="C86" s="38" t="s">
        <v>96</v>
      </c>
      <c r="D86" s="34" t="s">
        <v>201</v>
      </c>
      <c r="E86" s="39">
        <v>246</v>
      </c>
      <c r="F86" s="40">
        <v>245</v>
      </c>
      <c r="G86" s="40">
        <v>489</v>
      </c>
      <c r="H86" s="40">
        <v>733</v>
      </c>
      <c r="I86" s="40">
        <v>975</v>
      </c>
      <c r="J86" s="40">
        <v>1218</v>
      </c>
      <c r="K86" s="41">
        <v>1459</v>
      </c>
    </row>
    <row r="87" spans="2:11">
      <c r="B87" s="32">
        <v>200000</v>
      </c>
      <c r="C87" s="38" t="s">
        <v>97</v>
      </c>
      <c r="D87" s="34" t="s">
        <v>202</v>
      </c>
      <c r="E87" s="39">
        <v>19600</v>
      </c>
      <c r="F87" s="40">
        <v>19536</v>
      </c>
      <c r="G87" s="40">
        <v>39008</v>
      </c>
      <c r="H87" s="40">
        <v>58417</v>
      </c>
      <c r="I87" s="40">
        <v>77763</v>
      </c>
      <c r="J87" s="40">
        <v>97045</v>
      </c>
      <c r="K87" s="41">
        <v>116264</v>
      </c>
    </row>
    <row r="88" spans="2:11">
      <c r="B88" s="32">
        <v>200000</v>
      </c>
      <c r="C88" s="38" t="s">
        <v>122</v>
      </c>
      <c r="D88" s="34" t="s">
        <v>203</v>
      </c>
      <c r="E88" s="39">
        <v>3380</v>
      </c>
      <c r="F88" s="40">
        <v>3368</v>
      </c>
      <c r="G88" s="40">
        <v>6726</v>
      </c>
      <c r="H88" s="40">
        <v>10073</v>
      </c>
      <c r="I88" s="40">
        <v>13410</v>
      </c>
      <c r="J88" s="40">
        <v>16735</v>
      </c>
      <c r="K88" s="41">
        <v>20049</v>
      </c>
    </row>
    <row r="89" spans="2:11">
      <c r="B89" s="32">
        <v>200000</v>
      </c>
      <c r="C89" s="42" t="s">
        <v>118</v>
      </c>
      <c r="D89" s="34" t="s">
        <v>204</v>
      </c>
      <c r="E89" s="43">
        <v>22980</v>
      </c>
      <c r="F89" s="44">
        <v>22904</v>
      </c>
      <c r="G89" s="44">
        <v>45734</v>
      </c>
      <c r="H89" s="44">
        <v>68490</v>
      </c>
      <c r="I89" s="44">
        <v>91173</v>
      </c>
      <c r="J89" s="44">
        <v>113780</v>
      </c>
      <c r="K89" s="45">
        <v>136313</v>
      </c>
    </row>
    <row r="90" spans="2:11">
      <c r="B90" s="32">
        <v>220000</v>
      </c>
      <c r="C90" s="33" t="s">
        <v>95</v>
      </c>
      <c r="D90" s="34" t="s">
        <v>205</v>
      </c>
      <c r="E90" s="35">
        <v>21290</v>
      </c>
      <c r="F90" s="36">
        <v>21221</v>
      </c>
      <c r="G90" s="36">
        <v>42371</v>
      </c>
      <c r="H90" s="36">
        <v>63453</v>
      </c>
      <c r="I90" s="36">
        <v>84466</v>
      </c>
      <c r="J90" s="36">
        <v>105410</v>
      </c>
      <c r="K90" s="37">
        <v>126286</v>
      </c>
    </row>
    <row r="91" spans="2:11">
      <c r="B91" s="32">
        <v>220000</v>
      </c>
      <c r="C91" s="38" t="s">
        <v>96</v>
      </c>
      <c r="D91" s="34" t="s">
        <v>206</v>
      </c>
      <c r="E91" s="39">
        <v>270</v>
      </c>
      <c r="F91" s="40">
        <v>269</v>
      </c>
      <c r="G91" s="40">
        <v>538</v>
      </c>
      <c r="H91" s="40">
        <v>806</v>
      </c>
      <c r="I91" s="40">
        <v>1073</v>
      </c>
      <c r="J91" s="40">
        <v>1339</v>
      </c>
      <c r="K91" s="41">
        <v>1605</v>
      </c>
    </row>
    <row r="92" spans="2:11">
      <c r="B92" s="32">
        <v>220000</v>
      </c>
      <c r="C92" s="38" t="s">
        <v>97</v>
      </c>
      <c r="D92" s="34" t="s">
        <v>207</v>
      </c>
      <c r="E92" s="39">
        <v>21560</v>
      </c>
      <c r="F92" s="40">
        <v>21490</v>
      </c>
      <c r="G92" s="40">
        <v>42909</v>
      </c>
      <c r="H92" s="40">
        <v>64259</v>
      </c>
      <c r="I92" s="40">
        <v>85539</v>
      </c>
      <c r="J92" s="40">
        <v>106749</v>
      </c>
      <c r="K92" s="41">
        <v>127891</v>
      </c>
    </row>
    <row r="93" spans="2:11">
      <c r="B93" s="32">
        <v>220000</v>
      </c>
      <c r="C93" s="38" t="s">
        <v>122</v>
      </c>
      <c r="D93" s="34" t="s">
        <v>208</v>
      </c>
      <c r="E93" s="39">
        <v>3718</v>
      </c>
      <c r="F93" s="40">
        <v>3705</v>
      </c>
      <c r="G93" s="40">
        <v>7399</v>
      </c>
      <c r="H93" s="40">
        <v>11081</v>
      </c>
      <c r="I93" s="40">
        <v>14751</v>
      </c>
      <c r="J93" s="40">
        <v>18408</v>
      </c>
      <c r="K93" s="41">
        <v>22054</v>
      </c>
    </row>
    <row r="94" spans="2:11">
      <c r="B94" s="32">
        <v>220000</v>
      </c>
      <c r="C94" s="42" t="s">
        <v>118</v>
      </c>
      <c r="D94" s="34" t="s">
        <v>209</v>
      </c>
      <c r="E94" s="43">
        <v>25278</v>
      </c>
      <c r="F94" s="44">
        <v>25195</v>
      </c>
      <c r="G94" s="44">
        <v>50308</v>
      </c>
      <c r="H94" s="44">
        <v>75340</v>
      </c>
      <c r="I94" s="44">
        <v>100290</v>
      </c>
      <c r="J94" s="44">
        <v>125157</v>
      </c>
      <c r="K94" s="45">
        <v>149945</v>
      </c>
    </row>
    <row r="95" spans="2:11">
      <c r="B95" s="32">
        <v>240000</v>
      </c>
      <c r="C95" s="33" t="s">
        <v>95</v>
      </c>
      <c r="D95" s="34" t="s">
        <v>210</v>
      </c>
      <c r="E95" s="35">
        <v>23225</v>
      </c>
      <c r="F95" s="36">
        <v>23149</v>
      </c>
      <c r="G95" s="36">
        <v>46223</v>
      </c>
      <c r="H95" s="36">
        <v>69222</v>
      </c>
      <c r="I95" s="36">
        <v>92144</v>
      </c>
      <c r="J95" s="36">
        <v>114993</v>
      </c>
      <c r="K95" s="37">
        <v>137766</v>
      </c>
    </row>
    <row r="96" spans="2:11">
      <c r="B96" s="32">
        <v>240000</v>
      </c>
      <c r="C96" s="38" t="s">
        <v>96</v>
      </c>
      <c r="D96" s="34" t="s">
        <v>211</v>
      </c>
      <c r="E96" s="39">
        <v>295</v>
      </c>
      <c r="F96" s="40">
        <v>294</v>
      </c>
      <c r="G96" s="40">
        <v>587</v>
      </c>
      <c r="H96" s="40">
        <v>879</v>
      </c>
      <c r="I96" s="40">
        <v>1171</v>
      </c>
      <c r="J96" s="40">
        <v>1461</v>
      </c>
      <c r="K96" s="41">
        <v>1751</v>
      </c>
    </row>
    <row r="97" spans="2:11">
      <c r="B97" s="32">
        <v>240000</v>
      </c>
      <c r="C97" s="38" t="s">
        <v>97</v>
      </c>
      <c r="D97" s="34" t="s">
        <v>212</v>
      </c>
      <c r="E97" s="39">
        <v>23520</v>
      </c>
      <c r="F97" s="40">
        <v>23443</v>
      </c>
      <c r="G97" s="40">
        <v>46810</v>
      </c>
      <c r="H97" s="40">
        <v>70101</v>
      </c>
      <c r="I97" s="40">
        <v>93315</v>
      </c>
      <c r="J97" s="40">
        <v>116454</v>
      </c>
      <c r="K97" s="41">
        <v>139517</v>
      </c>
    </row>
    <row r="98" spans="2:11">
      <c r="B98" s="32">
        <v>240000</v>
      </c>
      <c r="C98" s="38" t="s">
        <v>122</v>
      </c>
      <c r="D98" s="34" t="s">
        <v>213</v>
      </c>
      <c r="E98" s="39">
        <v>4056</v>
      </c>
      <c r="F98" s="40">
        <v>4042</v>
      </c>
      <c r="G98" s="40">
        <v>8072</v>
      </c>
      <c r="H98" s="40">
        <v>12088</v>
      </c>
      <c r="I98" s="40">
        <v>16092</v>
      </c>
      <c r="J98" s="40">
        <v>20082</v>
      </c>
      <c r="K98" s="41">
        <v>24059</v>
      </c>
    </row>
    <row r="99" spans="2:11">
      <c r="B99" s="32">
        <v>240000</v>
      </c>
      <c r="C99" s="42" t="s">
        <v>118</v>
      </c>
      <c r="D99" s="34" t="s">
        <v>214</v>
      </c>
      <c r="E99" s="43">
        <v>27576</v>
      </c>
      <c r="F99" s="44">
        <v>27485</v>
      </c>
      <c r="G99" s="44">
        <v>54882</v>
      </c>
      <c r="H99" s="44">
        <v>82189</v>
      </c>
      <c r="I99" s="44">
        <v>109407</v>
      </c>
      <c r="J99" s="44">
        <v>136536</v>
      </c>
      <c r="K99" s="45">
        <v>163576</v>
      </c>
    </row>
    <row r="100" spans="2:11">
      <c r="B100" s="32">
        <v>260000</v>
      </c>
      <c r="C100" s="33" t="s">
        <v>95</v>
      </c>
      <c r="D100" s="34" t="s">
        <v>215</v>
      </c>
      <c r="E100" s="35">
        <v>25161</v>
      </c>
      <c r="F100" s="36">
        <v>25079</v>
      </c>
      <c r="G100" s="36">
        <v>50075</v>
      </c>
      <c r="H100" s="36">
        <v>74989</v>
      </c>
      <c r="I100" s="36">
        <v>99823</v>
      </c>
      <c r="J100" s="36">
        <v>124575</v>
      </c>
      <c r="K100" s="37">
        <v>149246</v>
      </c>
    </row>
    <row r="101" spans="2:11">
      <c r="B101" s="32">
        <v>260000</v>
      </c>
      <c r="C101" s="38" t="s">
        <v>96</v>
      </c>
      <c r="D101" s="34" t="s">
        <v>216</v>
      </c>
      <c r="E101" s="39">
        <v>319</v>
      </c>
      <c r="F101" s="40">
        <v>318</v>
      </c>
      <c r="G101" s="40">
        <v>636</v>
      </c>
      <c r="H101" s="40">
        <v>953</v>
      </c>
      <c r="I101" s="40">
        <v>1268</v>
      </c>
      <c r="J101" s="40">
        <v>1583</v>
      </c>
      <c r="K101" s="41">
        <v>1897</v>
      </c>
    </row>
    <row r="102" spans="2:11">
      <c r="B102" s="32">
        <v>260000</v>
      </c>
      <c r="C102" s="38" t="s">
        <v>97</v>
      </c>
      <c r="D102" s="34" t="s">
        <v>217</v>
      </c>
      <c r="E102" s="39">
        <v>25480</v>
      </c>
      <c r="F102" s="40">
        <v>25397</v>
      </c>
      <c r="G102" s="40">
        <v>50711</v>
      </c>
      <c r="H102" s="40">
        <v>75942</v>
      </c>
      <c r="I102" s="40">
        <v>101091</v>
      </c>
      <c r="J102" s="40">
        <v>126158</v>
      </c>
      <c r="K102" s="41">
        <v>151143</v>
      </c>
    </row>
    <row r="103" spans="2:11">
      <c r="B103" s="32">
        <v>260000</v>
      </c>
      <c r="C103" s="38" t="s">
        <v>122</v>
      </c>
      <c r="D103" s="34" t="s">
        <v>218</v>
      </c>
      <c r="E103" s="39">
        <v>4394</v>
      </c>
      <c r="F103" s="40">
        <v>4379</v>
      </c>
      <c r="G103" s="40">
        <v>8745</v>
      </c>
      <c r="H103" s="40">
        <v>13096</v>
      </c>
      <c r="I103" s="40">
        <v>17433</v>
      </c>
      <c r="J103" s="40">
        <v>21755</v>
      </c>
      <c r="K103" s="41">
        <v>26064</v>
      </c>
    </row>
    <row r="104" spans="2:11">
      <c r="B104" s="32">
        <v>260000</v>
      </c>
      <c r="C104" s="42" t="s">
        <v>118</v>
      </c>
      <c r="D104" s="34" t="s">
        <v>219</v>
      </c>
      <c r="E104" s="43">
        <v>29874</v>
      </c>
      <c r="F104" s="44">
        <v>29776</v>
      </c>
      <c r="G104" s="44">
        <v>59456</v>
      </c>
      <c r="H104" s="44">
        <v>89038</v>
      </c>
      <c r="I104" s="44">
        <v>118524</v>
      </c>
      <c r="J104" s="44">
        <v>147913</v>
      </c>
      <c r="K104" s="45">
        <v>177207</v>
      </c>
    </row>
    <row r="105" spans="2:11">
      <c r="B105" s="32">
        <v>280000</v>
      </c>
      <c r="C105" s="33" t="s">
        <v>95</v>
      </c>
      <c r="D105" s="34" t="s">
        <v>220</v>
      </c>
      <c r="E105" s="35">
        <v>27096</v>
      </c>
      <c r="F105" s="36">
        <v>27007</v>
      </c>
      <c r="G105" s="36">
        <v>53927</v>
      </c>
      <c r="H105" s="36">
        <v>80758</v>
      </c>
      <c r="I105" s="36">
        <v>107502</v>
      </c>
      <c r="J105" s="36">
        <v>134158</v>
      </c>
      <c r="K105" s="37">
        <v>160728</v>
      </c>
    </row>
    <row r="106" spans="2:11">
      <c r="B106" s="32">
        <v>280000</v>
      </c>
      <c r="C106" s="38" t="s">
        <v>96</v>
      </c>
      <c r="D106" s="34" t="s">
        <v>221</v>
      </c>
      <c r="E106" s="39">
        <v>344</v>
      </c>
      <c r="F106" s="40">
        <v>343</v>
      </c>
      <c r="G106" s="40">
        <v>685</v>
      </c>
      <c r="H106" s="40">
        <v>1026</v>
      </c>
      <c r="I106" s="40">
        <v>1366</v>
      </c>
      <c r="J106" s="40">
        <v>1705</v>
      </c>
      <c r="K106" s="41">
        <v>2042</v>
      </c>
    </row>
    <row r="107" spans="2:11">
      <c r="B107" s="32">
        <v>280000</v>
      </c>
      <c r="C107" s="38" t="s">
        <v>97</v>
      </c>
      <c r="D107" s="34" t="s">
        <v>222</v>
      </c>
      <c r="E107" s="39">
        <v>27440</v>
      </c>
      <c r="F107" s="40">
        <v>27350</v>
      </c>
      <c r="G107" s="40">
        <v>54612</v>
      </c>
      <c r="H107" s="40">
        <v>81784</v>
      </c>
      <c r="I107" s="40">
        <v>108868</v>
      </c>
      <c r="J107" s="40">
        <v>135863</v>
      </c>
      <c r="K107" s="41">
        <v>162770</v>
      </c>
    </row>
    <row r="108" spans="2:11">
      <c r="B108" s="32">
        <v>280000</v>
      </c>
      <c r="C108" s="38" t="s">
        <v>122</v>
      </c>
      <c r="D108" s="34" t="s">
        <v>223</v>
      </c>
      <c r="E108" s="39">
        <v>4732</v>
      </c>
      <c r="F108" s="40">
        <v>4716</v>
      </c>
      <c r="G108" s="40">
        <v>9417</v>
      </c>
      <c r="H108" s="40">
        <v>14103</v>
      </c>
      <c r="I108" s="40">
        <v>18774</v>
      </c>
      <c r="J108" s="40">
        <v>23429</v>
      </c>
      <c r="K108" s="41">
        <v>28069</v>
      </c>
    </row>
    <row r="109" spans="2:11">
      <c r="B109" s="32">
        <v>280000</v>
      </c>
      <c r="C109" s="42" t="s">
        <v>118</v>
      </c>
      <c r="D109" s="34" t="s">
        <v>224</v>
      </c>
      <c r="E109" s="43">
        <v>32172</v>
      </c>
      <c r="F109" s="44">
        <v>32066</v>
      </c>
      <c r="G109" s="44">
        <v>64029</v>
      </c>
      <c r="H109" s="44">
        <v>95887</v>
      </c>
      <c r="I109" s="44">
        <v>127642</v>
      </c>
      <c r="J109" s="44">
        <v>159292</v>
      </c>
      <c r="K109" s="45">
        <v>190839</v>
      </c>
    </row>
    <row r="110" spans="2:11">
      <c r="B110" s="32">
        <v>300000</v>
      </c>
      <c r="C110" s="33" t="s">
        <v>95</v>
      </c>
      <c r="D110" s="34" t="s">
        <v>225</v>
      </c>
      <c r="E110" s="35">
        <v>29031</v>
      </c>
      <c r="F110" s="36">
        <v>28937</v>
      </c>
      <c r="G110" s="36">
        <v>57779</v>
      </c>
      <c r="H110" s="36">
        <v>86527</v>
      </c>
      <c r="I110" s="36">
        <v>115181</v>
      </c>
      <c r="J110" s="36">
        <v>143740</v>
      </c>
      <c r="K110" s="37">
        <v>172208</v>
      </c>
    </row>
    <row r="111" spans="2:11">
      <c r="B111" s="32">
        <v>300000</v>
      </c>
      <c r="C111" s="38" t="s">
        <v>96</v>
      </c>
      <c r="D111" s="34" t="s">
        <v>226</v>
      </c>
      <c r="E111" s="39">
        <v>369</v>
      </c>
      <c r="F111" s="40">
        <v>367</v>
      </c>
      <c r="G111" s="40">
        <v>734</v>
      </c>
      <c r="H111" s="40">
        <v>1099</v>
      </c>
      <c r="I111" s="40">
        <v>1463</v>
      </c>
      <c r="J111" s="40">
        <v>1827</v>
      </c>
      <c r="K111" s="41">
        <v>2188</v>
      </c>
    </row>
    <row r="112" spans="2:11">
      <c r="B112" s="32">
        <v>300000</v>
      </c>
      <c r="C112" s="38" t="s">
        <v>97</v>
      </c>
      <c r="D112" s="34" t="s">
        <v>227</v>
      </c>
      <c r="E112" s="39">
        <v>29400</v>
      </c>
      <c r="F112" s="40">
        <v>29304</v>
      </c>
      <c r="G112" s="40">
        <v>58513</v>
      </c>
      <c r="H112" s="40">
        <v>87626</v>
      </c>
      <c r="I112" s="40">
        <v>116644</v>
      </c>
      <c r="J112" s="40">
        <v>145567</v>
      </c>
      <c r="K112" s="41">
        <v>174396</v>
      </c>
    </row>
    <row r="113" spans="2:11">
      <c r="B113" s="32">
        <v>300000</v>
      </c>
      <c r="C113" s="38" t="s">
        <v>122</v>
      </c>
      <c r="D113" s="34" t="s">
        <v>228</v>
      </c>
      <c r="E113" s="39">
        <v>5070</v>
      </c>
      <c r="F113" s="40">
        <v>5053</v>
      </c>
      <c r="G113" s="40">
        <v>10090</v>
      </c>
      <c r="H113" s="40">
        <v>15110</v>
      </c>
      <c r="I113" s="40">
        <v>20115</v>
      </c>
      <c r="J113" s="40">
        <v>25102</v>
      </c>
      <c r="K113" s="41">
        <v>30074</v>
      </c>
    </row>
    <row r="114" spans="2:11">
      <c r="B114" s="32">
        <v>300000</v>
      </c>
      <c r="C114" s="42" t="s">
        <v>118</v>
      </c>
      <c r="D114" s="34" t="s">
        <v>229</v>
      </c>
      <c r="E114" s="43">
        <v>34470</v>
      </c>
      <c r="F114" s="44">
        <v>34357</v>
      </c>
      <c r="G114" s="44">
        <v>68603</v>
      </c>
      <c r="H114" s="44">
        <v>102736</v>
      </c>
      <c r="I114" s="44">
        <v>136759</v>
      </c>
      <c r="J114" s="44">
        <v>170669</v>
      </c>
      <c r="K114" s="45">
        <v>204470</v>
      </c>
    </row>
    <row r="115" spans="2:11">
      <c r="B115" s="32">
        <v>320000</v>
      </c>
      <c r="C115" s="33" t="s">
        <v>95</v>
      </c>
      <c r="D115" s="34" t="s">
        <v>230</v>
      </c>
      <c r="E115" s="35">
        <v>30967</v>
      </c>
      <c r="F115" s="36">
        <v>30866</v>
      </c>
      <c r="G115" s="36">
        <v>61630</v>
      </c>
      <c r="H115" s="36">
        <v>92294</v>
      </c>
      <c r="I115" s="36">
        <v>122859</v>
      </c>
      <c r="J115" s="36">
        <v>153324</v>
      </c>
      <c r="K115" s="37">
        <v>183689</v>
      </c>
    </row>
    <row r="116" spans="2:11">
      <c r="B116" s="32">
        <v>320000</v>
      </c>
      <c r="C116" s="38" t="s">
        <v>96</v>
      </c>
      <c r="D116" s="34" t="s">
        <v>231</v>
      </c>
      <c r="E116" s="39">
        <v>393</v>
      </c>
      <c r="F116" s="40">
        <v>392</v>
      </c>
      <c r="G116" s="40">
        <v>783</v>
      </c>
      <c r="H116" s="40">
        <v>1173</v>
      </c>
      <c r="I116" s="40">
        <v>1561</v>
      </c>
      <c r="J116" s="40">
        <v>1948</v>
      </c>
      <c r="K116" s="41">
        <v>2334</v>
      </c>
    </row>
    <row r="117" spans="2:11">
      <c r="B117" s="32">
        <v>320000</v>
      </c>
      <c r="C117" s="38" t="s">
        <v>97</v>
      </c>
      <c r="D117" s="34" t="s">
        <v>232</v>
      </c>
      <c r="E117" s="39">
        <v>31360</v>
      </c>
      <c r="F117" s="40">
        <v>31258</v>
      </c>
      <c r="G117" s="40">
        <v>62413</v>
      </c>
      <c r="H117" s="40">
        <v>93467</v>
      </c>
      <c r="I117" s="40">
        <v>124420</v>
      </c>
      <c r="J117" s="40">
        <v>155272</v>
      </c>
      <c r="K117" s="41">
        <v>186023</v>
      </c>
    </row>
    <row r="118" spans="2:11">
      <c r="B118" s="32">
        <v>320000</v>
      </c>
      <c r="C118" s="38" t="s">
        <v>122</v>
      </c>
      <c r="D118" s="34" t="s">
        <v>233</v>
      </c>
      <c r="E118" s="39">
        <v>5408</v>
      </c>
      <c r="F118" s="40">
        <v>5390</v>
      </c>
      <c r="G118" s="40">
        <v>10763</v>
      </c>
      <c r="H118" s="40">
        <v>16118</v>
      </c>
      <c r="I118" s="40">
        <v>21456</v>
      </c>
      <c r="J118" s="40">
        <v>26776</v>
      </c>
      <c r="K118" s="41">
        <v>32079</v>
      </c>
    </row>
    <row r="119" spans="2:11">
      <c r="B119" s="32">
        <v>320000</v>
      </c>
      <c r="C119" s="42" t="s">
        <v>118</v>
      </c>
      <c r="D119" s="34" t="s">
        <v>234</v>
      </c>
      <c r="E119" s="43">
        <v>36768</v>
      </c>
      <c r="F119" s="44">
        <v>36648</v>
      </c>
      <c r="G119" s="44">
        <v>73176</v>
      </c>
      <c r="H119" s="44">
        <v>109585</v>
      </c>
      <c r="I119" s="44">
        <v>145876</v>
      </c>
      <c r="J119" s="44">
        <v>182048</v>
      </c>
      <c r="K119" s="45">
        <v>218102</v>
      </c>
    </row>
    <row r="120" spans="2:11">
      <c r="B120" s="32">
        <v>340000</v>
      </c>
      <c r="C120" s="33" t="s">
        <v>95</v>
      </c>
      <c r="D120" s="34" t="s">
        <v>235</v>
      </c>
      <c r="E120" s="35"/>
      <c r="F120" s="36"/>
      <c r="G120" s="36"/>
      <c r="H120" s="36"/>
      <c r="I120" s="36"/>
      <c r="J120" s="36"/>
      <c r="K120" s="37"/>
    </row>
    <row r="121" spans="2:11">
      <c r="B121" s="32">
        <v>340000</v>
      </c>
      <c r="C121" s="38" t="s">
        <v>96</v>
      </c>
      <c r="D121" s="34" t="s">
        <v>236</v>
      </c>
      <c r="E121" s="39"/>
      <c r="F121" s="40"/>
      <c r="G121" s="40"/>
      <c r="H121" s="40"/>
      <c r="I121" s="40"/>
      <c r="J121" s="40"/>
      <c r="K121" s="41"/>
    </row>
    <row r="122" spans="2:11">
      <c r="B122" s="32">
        <v>340000</v>
      </c>
      <c r="C122" s="38" t="s">
        <v>97</v>
      </c>
      <c r="D122" s="34" t="s">
        <v>237</v>
      </c>
      <c r="E122" s="39"/>
      <c r="F122" s="40"/>
      <c r="G122" s="40"/>
      <c r="H122" s="40"/>
      <c r="I122" s="40"/>
      <c r="J122" s="40"/>
      <c r="K122" s="41"/>
    </row>
    <row r="123" spans="2:11">
      <c r="B123" s="32">
        <v>340000</v>
      </c>
      <c r="C123" s="38" t="s">
        <v>122</v>
      </c>
      <c r="D123" s="34" t="s">
        <v>238</v>
      </c>
      <c r="E123" s="39"/>
      <c r="F123" s="40"/>
      <c r="G123" s="40"/>
      <c r="H123" s="40"/>
      <c r="I123" s="40"/>
      <c r="J123" s="40"/>
      <c r="K123" s="41"/>
    </row>
    <row r="124" spans="2:11">
      <c r="B124" s="32">
        <v>340000</v>
      </c>
      <c r="C124" s="42" t="s">
        <v>118</v>
      </c>
      <c r="D124" s="34" t="s">
        <v>239</v>
      </c>
      <c r="E124" s="43"/>
      <c r="F124" s="44"/>
      <c r="G124" s="44"/>
      <c r="H124" s="44"/>
      <c r="I124" s="44"/>
      <c r="J124" s="44"/>
      <c r="K124" s="45"/>
    </row>
    <row r="126" spans="2:11">
      <c r="C126" s="121"/>
      <c r="D126" s="46"/>
      <c r="E126" s="47" t="s">
        <v>98</v>
      </c>
      <c r="F126" s="48">
        <v>1.00327374</v>
      </c>
      <c r="G126" s="48">
        <v>1.0065582</v>
      </c>
      <c r="H126" s="48">
        <v>1.0098534100000001</v>
      </c>
      <c r="I126" s="48">
        <v>1.0131593999999999</v>
      </c>
      <c r="J126" s="48">
        <v>1.0164762199999999</v>
      </c>
      <c r="K126" s="49">
        <v>1.0198039000000001</v>
      </c>
    </row>
    <row r="127" spans="2:11">
      <c r="C127" s="122"/>
      <c r="D127" s="50"/>
      <c r="E127" s="40" t="s">
        <v>99</v>
      </c>
      <c r="F127" s="40" t="s">
        <v>100</v>
      </c>
      <c r="G127" s="40" t="s">
        <v>101</v>
      </c>
      <c r="H127" s="40" t="s">
        <v>102</v>
      </c>
      <c r="I127" s="40"/>
      <c r="J127" s="40"/>
      <c r="K127" s="41"/>
    </row>
    <row r="128" spans="2:11">
      <c r="C128" s="122"/>
      <c r="D128" s="50"/>
      <c r="E128" s="51" t="s">
        <v>103</v>
      </c>
      <c r="F128" s="52">
        <v>96.77</v>
      </c>
      <c r="G128" s="53" t="s">
        <v>104</v>
      </c>
      <c r="H128" s="54" t="s">
        <v>105</v>
      </c>
      <c r="I128" s="55"/>
      <c r="J128" s="40"/>
      <c r="K128" s="41"/>
    </row>
    <row r="129" spans="3:11">
      <c r="C129" s="122" t="s">
        <v>240</v>
      </c>
      <c r="D129" s="50"/>
      <c r="E129" s="51" t="s">
        <v>106</v>
      </c>
      <c r="F129" s="52">
        <v>16.899999999999999</v>
      </c>
      <c r="G129" s="53" t="s">
        <v>104</v>
      </c>
      <c r="H129" s="54" t="s">
        <v>107</v>
      </c>
      <c r="I129" s="55"/>
      <c r="J129" s="40"/>
      <c r="K129" s="41"/>
    </row>
    <row r="130" spans="3:11">
      <c r="C130" s="122"/>
      <c r="D130" s="50"/>
      <c r="E130" s="40" t="s">
        <v>97</v>
      </c>
      <c r="F130" s="52">
        <v>113.66999999999999</v>
      </c>
      <c r="G130" s="53" t="s">
        <v>104</v>
      </c>
      <c r="H130" s="40"/>
      <c r="I130" s="55"/>
      <c r="J130" s="40"/>
      <c r="K130" s="41"/>
    </row>
    <row r="131" spans="3:11">
      <c r="C131" s="122"/>
      <c r="D131" s="50"/>
      <c r="E131" s="51" t="s">
        <v>108</v>
      </c>
      <c r="F131" s="52">
        <v>1.23</v>
      </c>
      <c r="G131" s="53" t="s">
        <v>104</v>
      </c>
      <c r="H131" s="54" t="s">
        <v>107</v>
      </c>
      <c r="I131" s="55"/>
      <c r="J131" s="40"/>
      <c r="K131" s="41"/>
    </row>
    <row r="132" spans="3:11">
      <c r="C132" s="123"/>
      <c r="D132" s="56"/>
      <c r="E132" s="44" t="s">
        <v>109</v>
      </c>
      <c r="F132" s="57">
        <v>114.9</v>
      </c>
      <c r="G132" s="58" t="s">
        <v>104</v>
      </c>
      <c r="H132" s="44"/>
      <c r="I132" s="59"/>
      <c r="J132" s="44"/>
      <c r="K132" s="45"/>
    </row>
    <row r="134" spans="3:11">
      <c r="F134" s="60"/>
      <c r="G134" s="60"/>
      <c r="H134" s="60"/>
      <c r="I134" s="60"/>
      <c r="J134" s="60"/>
      <c r="K134" s="60"/>
    </row>
  </sheetData>
  <phoneticPr fontId="3"/>
  <pageMargins left="0.59055118110236227" right="0.59055118110236227" top="0.39370078740157483" bottom="0.39370078740157483" header="0.51181102362204722" footer="0.51181102362204722"/>
  <pageSetup paperSize="9" scale="77" orientation="portrait" horizontalDpi="400" r:id="rId1"/>
  <headerFooter alignWithMargins="0">
    <oddFooter>&amp;C&amp;P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任継者保険料額 計算</vt:lpstr>
      <vt:lpstr>標準報酬・保険料</vt:lpstr>
      <vt:lpstr>6ヶ月前納一覧</vt:lpstr>
      <vt:lpstr>標準報酬・保険料!Print_Area</vt:lpstr>
      <vt:lpstr>'6ヶ月前納一覧'!Print_Titles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研介</dc:creator>
  <cp:lastModifiedBy>深澤 研介</cp:lastModifiedBy>
  <cp:lastPrinted>2022-05-18T09:02:18Z</cp:lastPrinted>
  <dcterms:created xsi:type="dcterms:W3CDTF">2021-02-12T09:37:30Z</dcterms:created>
  <dcterms:modified xsi:type="dcterms:W3CDTF">2022-08-11T08:35:09Z</dcterms:modified>
</cp:coreProperties>
</file>